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25" activeTab="1"/>
  </bookViews>
  <sheets>
    <sheet name="Тарифікаційний список" sheetId="1" r:id="rId1"/>
    <sheet name="Штатний розпис" sheetId="2" r:id="rId2"/>
  </sheets>
  <definedNames/>
  <calcPr fullCalcOnLoad="1"/>
</workbook>
</file>

<file path=xl/sharedStrings.xml><?xml version="1.0" encoding="utf-8"?>
<sst xmlns="http://schemas.openxmlformats.org/spreadsheetml/2006/main" count="335" uniqueCount="220">
  <si>
    <t>№</t>
  </si>
  <si>
    <t>Директор</t>
  </si>
  <si>
    <t>Парайко Д.В.</t>
  </si>
  <si>
    <t>Заступник директора</t>
  </si>
  <si>
    <t>Казюк М.Т.</t>
  </si>
  <si>
    <t>Головний бухгалтер</t>
  </si>
  <si>
    <t>Собко Ш.І.</t>
  </si>
  <si>
    <t>Бухгалтер 1 категорії</t>
  </si>
  <si>
    <t>Шрам О.Д.</t>
  </si>
  <si>
    <t>Попеску М.Г.</t>
  </si>
  <si>
    <t>Юрисконсульт без категорії</t>
  </si>
  <si>
    <t>Казюк О.О.</t>
  </si>
  <si>
    <t>Іванніков А.І.</t>
  </si>
  <si>
    <t>Іліка М.В.</t>
  </si>
  <si>
    <t>Мойсюк Г.М.</t>
  </si>
  <si>
    <t>Всього по апарату :</t>
  </si>
  <si>
    <t>Відділення  соціальної  допомоги вдома</t>
  </si>
  <si>
    <t>Завідувач відділення</t>
  </si>
  <si>
    <t>Соціальний працівник без кат.</t>
  </si>
  <si>
    <t>Банческу М.Д.</t>
  </si>
  <si>
    <t>Берегеч М.І.</t>
  </si>
  <si>
    <t>Беспалова М.Д.</t>
  </si>
  <si>
    <t>Бойчук О.І.</t>
  </si>
  <si>
    <t>Бружа С.І.</t>
  </si>
  <si>
    <t>Войтку Г.М.</t>
  </si>
  <si>
    <t>Домитрович Г.П.</t>
  </si>
  <si>
    <t>Даріческу Р.В.</t>
  </si>
  <si>
    <t>Ілащук О.І.</t>
  </si>
  <si>
    <t>Іліка П.І.</t>
  </si>
  <si>
    <t>Казіяну А.Д.</t>
  </si>
  <si>
    <t>Казюк Л.І.</t>
  </si>
  <si>
    <t>Каленюк М.В.</t>
  </si>
  <si>
    <t>Карча В.Г.</t>
  </si>
  <si>
    <t>Карча Д.О.</t>
  </si>
  <si>
    <t>Косован М.В.</t>
  </si>
  <si>
    <t>Ксьонзик Р.М.</t>
  </si>
  <si>
    <t>Лукян О.Г.</t>
  </si>
  <si>
    <t>Грижінку Л.І.</t>
  </si>
  <si>
    <t>Морошан П.І.</t>
  </si>
  <si>
    <t>Мотреску М.П.</t>
  </si>
  <si>
    <t>Мегеден Н.І.</t>
  </si>
  <si>
    <t>Онуляк З.В.</t>
  </si>
  <si>
    <t>Образцова О.В.</t>
  </si>
  <si>
    <t>Оларь К.Г.</t>
  </si>
  <si>
    <t>Палічук С.Є.</t>
  </si>
  <si>
    <t>Пержу О.А.</t>
  </si>
  <si>
    <t>Пержу К.Г.</t>
  </si>
  <si>
    <t>Петрочан Н.Г.</t>
  </si>
  <si>
    <t>Побежан А.Г.</t>
  </si>
  <si>
    <t>Попеску О.Г.</t>
  </si>
  <si>
    <t>Сєріков С.В.</t>
  </si>
  <si>
    <t>Собко Н.В.</t>
  </si>
  <si>
    <t>Сороцька О.М.</t>
  </si>
  <si>
    <t>Смерека М.Т.</t>
  </si>
  <si>
    <t>Стрельцова Е.В.</t>
  </si>
  <si>
    <t>Труфен Г.О.</t>
  </si>
  <si>
    <t>Талаба В.І.</t>
  </si>
  <si>
    <t>Українець О.В.</t>
  </si>
  <si>
    <t>Черней О.І.</t>
  </si>
  <si>
    <t>Чимчинська М.П.</t>
  </si>
  <si>
    <t>Ткачук Т.Д.</t>
  </si>
  <si>
    <t>Безерко М.І.</t>
  </si>
  <si>
    <t>Жебчук М.М.</t>
  </si>
  <si>
    <t>Косован І.М.</t>
  </si>
  <si>
    <t>Всього по відділенню :</t>
  </si>
  <si>
    <t>Мотреску Г.К.</t>
  </si>
  <si>
    <t>Гауліка В.П.</t>
  </si>
  <si>
    <t>Мегеден М.Р.</t>
  </si>
  <si>
    <t>Пожога В.З.</t>
  </si>
  <si>
    <t>Сестра- господиня</t>
  </si>
  <si>
    <t>Биндю В.К.</t>
  </si>
  <si>
    <t>Кухонний робітник</t>
  </si>
  <si>
    <t>Биндю С.Г.</t>
  </si>
  <si>
    <t>Дутка І.В.</t>
  </si>
  <si>
    <t>Слюсар С.Д.</t>
  </si>
  <si>
    <t>Ткачук А.Т.</t>
  </si>
  <si>
    <t>Козак Л.М.</t>
  </si>
  <si>
    <t>Семенюк Г.Д.</t>
  </si>
  <si>
    <t>Міцней М.Г.</t>
  </si>
  <si>
    <t>Ністор Л.Г.</t>
  </si>
  <si>
    <t>Кисилиця О.П.</t>
  </si>
  <si>
    <t>Сороцка Н.Ф.</t>
  </si>
  <si>
    <t>Філіп М.І.</t>
  </si>
  <si>
    <t xml:space="preserve">Соціальний робітник </t>
  </si>
  <si>
    <t>Ропчан Г.А.</t>
  </si>
  <si>
    <t>Нашкевич С.Д.</t>
  </si>
  <si>
    <t>Мунтяну О.К.</t>
  </si>
  <si>
    <t>Оператор компютерного набору без категорії</t>
  </si>
  <si>
    <t xml:space="preserve">                                                                                                                                                  " ЗАТВЕРДЖУЮ "</t>
  </si>
  <si>
    <t xml:space="preserve">                                                                                                                                                 Директор Сторожинецького районного територіального центру</t>
  </si>
  <si>
    <t xml:space="preserve">Тарифікаційний список працівників Сторожинецького районного територіального центру соціального </t>
  </si>
  <si>
    <t>Посада</t>
  </si>
  <si>
    <t>Доплати</t>
  </si>
  <si>
    <t>у %</t>
  </si>
  <si>
    <t>Всього по апарату</t>
  </si>
  <si>
    <t>Котюков О.О.</t>
  </si>
  <si>
    <t>Андрійчук В.Г.</t>
  </si>
  <si>
    <t>Гаврилюк О.І.</t>
  </si>
  <si>
    <t>Всього по відділу</t>
  </si>
  <si>
    <t>Всього по відділенню</t>
  </si>
  <si>
    <t>Надбавки</t>
  </si>
  <si>
    <t>Кухар 3 розр.</t>
  </si>
  <si>
    <t>Водій 1 кл.</t>
  </si>
  <si>
    <t>Кухар  3 розр.</t>
  </si>
  <si>
    <t>Ікімчук Н.Д</t>
  </si>
  <si>
    <t xml:space="preserve">Всього </t>
  </si>
  <si>
    <t>юрисконсульт б\к  Казюк О.О. _____________________</t>
  </si>
  <si>
    <r>
      <t xml:space="preserve">Голова комісії : </t>
    </r>
    <r>
      <rPr>
        <sz val="10"/>
        <rFont val="Arial Cyr"/>
        <family val="0"/>
      </rPr>
      <t xml:space="preserve"> заступник директора Сторожинецького терцентру   Казюк М.Т. </t>
    </r>
  </si>
  <si>
    <r>
      <t xml:space="preserve">Заступник голови комісії : </t>
    </r>
    <r>
      <rPr>
        <sz val="10"/>
        <rFont val="Arial Cyr"/>
        <family val="0"/>
      </rPr>
      <t>головний бухгалтер  Собко Ш.І. ______________________</t>
    </r>
  </si>
  <si>
    <r>
      <t xml:space="preserve">Члени комісії : </t>
    </r>
    <r>
      <rPr>
        <sz val="10"/>
        <rFont val="Arial Cyr"/>
        <family val="0"/>
      </rPr>
      <t xml:space="preserve"> бухгалтер 1 категорії  Шрам  О.Д. ____________________</t>
    </r>
  </si>
  <si>
    <r>
      <t xml:space="preserve">Секретар комісії : </t>
    </r>
    <r>
      <rPr>
        <sz val="10"/>
        <rFont val="Arial Cyr"/>
        <family val="0"/>
      </rPr>
      <t>Завідувач відділення грошової та натуральної допомоги  Ікімчук Н.Д. __________________</t>
    </r>
  </si>
  <si>
    <t>Андрійчук Ж.Г.</t>
  </si>
  <si>
    <t>Гончарюк О.І.</t>
  </si>
  <si>
    <t xml:space="preserve">                                                                                                                                                                                                                     ________________________ Д.В.Парайко</t>
  </si>
  <si>
    <t>Скакун А.В.</t>
  </si>
  <si>
    <t>Голунга С.І.</t>
  </si>
  <si>
    <t>Чіпіга М.В.</t>
  </si>
  <si>
    <t>Матяш Є.І.</t>
  </si>
  <si>
    <t>Костеняк М.І.</t>
  </si>
  <si>
    <t>Дика Д.Д.</t>
  </si>
  <si>
    <t>Биндю К.Р.</t>
  </si>
  <si>
    <t>Нікорич М.М.</t>
  </si>
  <si>
    <t>Ілащук В.В.</t>
  </si>
  <si>
    <t>Магалюк О.К.</t>
  </si>
  <si>
    <t>Амброс М.М.</t>
  </si>
  <si>
    <t>Альбота Ж.В.</t>
  </si>
  <si>
    <t>Пожога В.В.</t>
  </si>
  <si>
    <t>Дормідонтова І.Ю.</t>
  </si>
  <si>
    <t>Волощук О.В.</t>
  </si>
  <si>
    <t>Сірідіна А.І.</t>
  </si>
  <si>
    <t>Пилипюк Ю.М.</t>
  </si>
  <si>
    <t>Собко М.І.</t>
  </si>
  <si>
    <t>Сороцька Т.В.</t>
  </si>
  <si>
    <t>Соціальний робітник</t>
  </si>
  <si>
    <t>Прибиральник службових приміщень</t>
  </si>
  <si>
    <t>Водій 1 класу</t>
  </si>
  <si>
    <t>Лікар - терапевт без категорії</t>
  </si>
  <si>
    <t>Медична сестра без категорії</t>
  </si>
  <si>
    <t>Молодша медична сестра з догляду за хворими</t>
  </si>
  <si>
    <t>Молодша медична сестра ( санітарка-прибиральниця)</t>
  </si>
  <si>
    <t>Сестра - господиня</t>
  </si>
  <si>
    <t xml:space="preserve">Завідувач відділення </t>
  </si>
  <si>
    <t>Машиніст з прання та ремонту спецодягу</t>
  </si>
  <si>
    <t>Прізвище, імя по батькові</t>
  </si>
  <si>
    <t>Тарифний розряд</t>
  </si>
  <si>
    <t>Посадовий оклад</t>
  </si>
  <si>
    <t>Посадовий оклад з підвищенням</t>
  </si>
  <si>
    <t>Обсяг роботи за даною посадою</t>
  </si>
  <si>
    <t>Підвищення посадового окладу</t>
  </si>
  <si>
    <t>розмір доплати</t>
  </si>
  <si>
    <t>розмір надбавки</t>
  </si>
  <si>
    <t>За вислугу років</t>
  </si>
  <si>
    <r>
      <t xml:space="preserve">За  шкідливі і важкі умови праці </t>
    </r>
    <r>
      <rPr>
        <b/>
        <i/>
        <sz val="8"/>
        <rFont val="Arial Cyr"/>
        <family val="0"/>
      </rPr>
      <t xml:space="preserve">пп 2.4.5 п.2.4  </t>
    </r>
    <r>
      <rPr>
        <b/>
        <sz val="8"/>
        <rFont val="Arial Cyr"/>
        <family val="0"/>
      </rPr>
      <t xml:space="preserve">
</t>
    </r>
  </si>
  <si>
    <r>
      <t xml:space="preserve">Гірські </t>
    </r>
    <r>
      <rPr>
        <b/>
        <i/>
        <sz val="8"/>
        <rFont val="Arial Cyr"/>
        <family val="0"/>
      </rPr>
      <t xml:space="preserve">пп 2.4.6 п.2.4  </t>
    </r>
  </si>
  <si>
    <r>
      <t xml:space="preserve">ненорм.роб.день </t>
    </r>
    <r>
      <rPr>
        <b/>
        <i/>
        <sz val="8"/>
        <rFont val="Arial Cyr"/>
        <family val="0"/>
      </rPr>
      <t xml:space="preserve">пп 3.4.4 п.3.4 </t>
    </r>
  </si>
  <si>
    <r>
      <t xml:space="preserve">за використання дезинфікуючих засобів </t>
    </r>
    <r>
      <rPr>
        <b/>
        <i/>
        <sz val="8"/>
        <rFont val="Arial Cyr"/>
        <family val="0"/>
      </rPr>
      <t>пп 3.4.7 п.3.4</t>
    </r>
  </si>
  <si>
    <r>
      <t xml:space="preserve">Класність </t>
    </r>
    <r>
      <rPr>
        <b/>
        <i/>
        <sz val="8"/>
        <rFont val="Arial Cyr"/>
        <family val="0"/>
      </rPr>
      <t>пп 4.5.2 п. 4.5</t>
    </r>
  </si>
  <si>
    <t>Місячний фонд заробітної плати             ( грн. )</t>
  </si>
  <si>
    <t>Економіст без категорії</t>
  </si>
  <si>
    <t>Завідувач господарством</t>
  </si>
  <si>
    <t>Гренчук К.Д.</t>
  </si>
  <si>
    <t>Медична  сестра без категорії</t>
  </si>
  <si>
    <t>Відділення соціальної допомоги вдома</t>
  </si>
  <si>
    <t>Наказ Міністерства праці та соціальної політики України та Міністерства охорони здоровя України 05.10.2005р. № 308/519</t>
  </si>
  <si>
    <t xml:space="preserve">                                                                                                                                                                                  соціального обслуговування (надання соціальних послуг)</t>
  </si>
  <si>
    <r>
      <t xml:space="preserve">Складність, напруженність в роботі        </t>
    </r>
    <r>
      <rPr>
        <b/>
        <i/>
        <sz val="8"/>
        <rFont val="Arial Cyr"/>
        <family val="0"/>
      </rPr>
      <t>пп 4.4 п. 4</t>
    </r>
  </si>
  <si>
    <t>Гуцан С.Й.</t>
  </si>
  <si>
    <t>Гренчук М.К.</t>
  </si>
  <si>
    <t>Сербул М.В.</t>
  </si>
  <si>
    <t>Інженер з охорони праці 2 категорії</t>
  </si>
  <si>
    <t>Робітник з комплексного обслуговування і ремонту будинків 2 розряду</t>
  </si>
  <si>
    <t>Медичний брат з масажу без кат.</t>
  </si>
  <si>
    <t>Молодша  медична сестра з догляду за хворими</t>
  </si>
  <si>
    <t>Машиніст  з прання та ремонту спецодягу</t>
  </si>
  <si>
    <t>Кухар 4 розр.</t>
  </si>
  <si>
    <t>Падурі О.Т.</t>
  </si>
  <si>
    <t>Бойко О.В.</t>
  </si>
  <si>
    <t>Відділення стаціонарного догляду для постійного або тимчасового проживання ( с. Чудей )</t>
  </si>
  <si>
    <t>Биндю Х.В.</t>
  </si>
  <si>
    <t>Відділення стаціонарного догляду для постійного або тимчасового проживання ( с. Михальча )</t>
  </si>
  <si>
    <t>Відділення організації надання адресної  натуральної та грошової допомоги</t>
  </si>
  <si>
    <t>Відділення денного перебування</t>
  </si>
  <si>
    <t>Апарат територіального центру</t>
  </si>
  <si>
    <t>Карпюк В.В.</t>
  </si>
  <si>
    <t>обслуговування ( надання соціальних  послуг )   з    12 червня  2016 року</t>
  </si>
  <si>
    <t>Брижак А.П.</t>
  </si>
  <si>
    <t>Назва посади та структурного підрозділу</t>
  </si>
  <si>
    <t xml:space="preserve">№  п/п </t>
  </si>
  <si>
    <t>Кількість штатних одиниць</t>
  </si>
  <si>
    <t>Інспектор з кадрів</t>
  </si>
  <si>
    <t xml:space="preserve">Соціальні робітники </t>
  </si>
  <si>
    <t>Підсобний робітник</t>
  </si>
  <si>
    <t>Кухар</t>
  </si>
  <si>
    <t xml:space="preserve">Кухар </t>
  </si>
  <si>
    <t xml:space="preserve">Медична сестра </t>
  </si>
  <si>
    <t xml:space="preserve">Інженер з охорони праці    </t>
  </si>
  <si>
    <t xml:space="preserve">Водій  </t>
  </si>
  <si>
    <t>Соціальний працівник</t>
  </si>
  <si>
    <t>Бухгалтер</t>
  </si>
  <si>
    <t>Машиніст (кочегар) котельні 2 розряду (сезонний)</t>
  </si>
  <si>
    <t>Всього</t>
  </si>
  <si>
    <t>Молодша  медична сестра (санітарка-прибиральниця)</t>
  </si>
  <si>
    <t>Юристконсульт</t>
  </si>
  <si>
    <t>Завідувач господарства</t>
  </si>
  <si>
    <t>Відділення стаціонарного догляду для постійного або тимчасового проживання (с. Михальча)</t>
  </si>
  <si>
    <t>Відділення стаціонарного догляду для постійного або тимчасового проживання (с. Чудей)</t>
  </si>
  <si>
    <t xml:space="preserve"> Затверджено</t>
  </si>
  <si>
    <t>Сторожинецької міської ради</t>
  </si>
  <si>
    <t>Чернівецького району</t>
  </si>
  <si>
    <t>Чернівецької області VІІІ скликання</t>
  </si>
  <si>
    <t>Сторожинецький міський голова</t>
  </si>
  <si>
    <t xml:space="preserve"> "___"_________________ 20___ р.</t>
  </si>
  <si>
    <t xml:space="preserve">Структура </t>
  </si>
  <si>
    <t>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 з 01.01.2021 року</t>
  </si>
  <si>
    <t>Директор комунальної установи «Сторожинецький територіальний центр соціального обслуговування (надання соціальних послуг)» Сторожинецької міської ради Чернівецького району Чернівецької області</t>
  </si>
  <si>
    <t xml:space="preserve">Апарат </t>
  </si>
  <si>
    <t xml:space="preserve">Рішенням III  позачергової сесії </t>
  </si>
  <si>
    <t>від 29.12.2020 р. № 116-3/2020</t>
  </si>
  <si>
    <t>_________________ Ігор Матейчук</t>
  </si>
  <si>
    <t xml:space="preserve">                Домніка Парайко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</si>
</sst>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[$-FC19]d\ mmmm\ yyyy\ &quot;г.&quot;"/>
  </numFmts>
  <fonts count="5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60" applyNumberFormat="1" applyFont="1" applyFill="1" applyBorder="1" applyAlignment="1">
      <alignment horizontal="center"/>
    </xf>
    <xf numFmtId="19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197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96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/>
    </xf>
    <xf numFmtId="196" fontId="3" fillId="33" borderId="10" xfId="0" applyNumberFormat="1" applyFont="1" applyFill="1" applyBorder="1" applyAlignment="1">
      <alignment/>
    </xf>
    <xf numFmtId="196" fontId="3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97" fontId="3" fillId="33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196" fontId="14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34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0"/>
  <sheetViews>
    <sheetView zoomScalePageLayoutView="0" workbookViewId="0" topLeftCell="A146">
      <selection activeCell="A33" sqref="A33:IV33"/>
    </sheetView>
  </sheetViews>
  <sheetFormatPr defaultColWidth="9.140625" defaultRowHeight="12.75"/>
  <cols>
    <col min="1" max="1" width="3.140625" style="0" customWidth="1"/>
    <col min="2" max="2" width="14.421875" style="0" customWidth="1"/>
    <col min="3" max="3" width="13.28125" style="3" customWidth="1"/>
    <col min="4" max="4" width="4.00390625" style="63" customWidth="1"/>
    <col min="5" max="5" width="6.421875" style="0" customWidth="1"/>
    <col min="6" max="6" width="7.28125" style="0" customWidth="1"/>
    <col min="7" max="7" width="5.57421875" style="0" customWidth="1"/>
    <col min="8" max="8" width="4.57421875" style="0" customWidth="1"/>
    <col min="9" max="9" width="8.57421875" style="0" customWidth="1"/>
    <col min="10" max="10" width="4.421875" style="0" customWidth="1"/>
    <col min="11" max="11" width="6.57421875" style="0" customWidth="1"/>
    <col min="12" max="12" width="3.8515625" style="0" customWidth="1"/>
    <col min="13" max="13" width="6.421875" style="0" customWidth="1"/>
    <col min="14" max="14" width="4.140625" style="0" customWidth="1"/>
    <col min="15" max="15" width="6.140625" style="0" customWidth="1"/>
    <col min="16" max="16" width="3.7109375" style="0" customWidth="1"/>
    <col min="17" max="17" width="8.28125" style="0" customWidth="1"/>
    <col min="18" max="18" width="4.57421875" style="0" customWidth="1"/>
    <col min="19" max="19" width="7.00390625" style="0" customWidth="1"/>
    <col min="20" max="20" width="9.00390625" style="0" customWidth="1"/>
    <col min="22" max="22" width="9.57421875" style="0" bestFit="1" customWidth="1"/>
    <col min="23" max="23" width="10.140625" style="0" customWidth="1"/>
  </cols>
  <sheetData>
    <row r="1" spans="1:20" s="54" customFormat="1" ht="12.75">
      <c r="A1" s="142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s="54" customFormat="1" ht="12.75">
      <c r="A2" s="143" t="s">
        <v>89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54" customFormat="1" ht="12.75">
      <c r="A3" s="142" t="s">
        <v>164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s="54" customFormat="1" ht="12.75">
      <c r="A4" s="142" t="s">
        <v>113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3:10" s="54" customFormat="1" ht="12.75">
      <c r="C5" s="55"/>
      <c r="D5" s="56"/>
      <c r="J5" s="56"/>
    </row>
    <row r="6" spans="1:20" s="54" customFormat="1" ht="12.75">
      <c r="A6" s="142" t="s">
        <v>90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0" s="54" customFormat="1" ht="12.75">
      <c r="A7" s="142" t="s">
        <v>184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0" s="54" customFormat="1" ht="22.5" customHeight="1">
      <c r="A8" s="17"/>
      <c r="B8" s="17"/>
      <c r="C8" s="18"/>
      <c r="D8" s="67"/>
      <c r="E8" s="17"/>
      <c r="F8" s="17"/>
      <c r="G8" s="17"/>
      <c r="H8" s="17"/>
      <c r="I8" s="17"/>
      <c r="J8" s="17"/>
      <c r="K8" s="19"/>
      <c r="L8" s="19"/>
      <c r="M8" s="19"/>
      <c r="N8" s="17"/>
      <c r="O8" s="17"/>
      <c r="P8" s="17"/>
      <c r="Q8" s="17"/>
      <c r="R8" s="17"/>
      <c r="S8" s="17"/>
      <c r="T8" s="17"/>
    </row>
    <row r="9" spans="1:20" s="57" customFormat="1" ht="22.5" customHeight="1">
      <c r="A9" s="80"/>
      <c r="B9" s="80"/>
      <c r="C9" s="81"/>
      <c r="D9" s="144" t="s">
        <v>163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82"/>
    </row>
    <row r="10" spans="1:20" s="12" customFormat="1" ht="12.75">
      <c r="A10" s="129" t="s">
        <v>0</v>
      </c>
      <c r="B10" s="129" t="s">
        <v>91</v>
      </c>
      <c r="C10" s="129" t="s">
        <v>143</v>
      </c>
      <c r="D10" s="129" t="s">
        <v>144</v>
      </c>
      <c r="E10" s="129" t="s">
        <v>145</v>
      </c>
      <c r="F10" s="129" t="s">
        <v>148</v>
      </c>
      <c r="G10" s="129"/>
      <c r="H10" s="129"/>
      <c r="I10" s="129" t="s">
        <v>146</v>
      </c>
      <c r="J10" s="129" t="s">
        <v>147</v>
      </c>
      <c r="K10" s="129" t="s">
        <v>92</v>
      </c>
      <c r="L10" s="129"/>
      <c r="M10" s="129"/>
      <c r="N10" s="129" t="s">
        <v>100</v>
      </c>
      <c r="O10" s="129"/>
      <c r="P10" s="129"/>
      <c r="Q10" s="129"/>
      <c r="R10" s="129"/>
      <c r="S10" s="129"/>
      <c r="T10" s="129" t="s">
        <v>157</v>
      </c>
    </row>
    <row r="11" spans="1:20" s="12" customFormat="1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</row>
    <row r="12" spans="1:20" s="12" customFormat="1" ht="3.7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</row>
    <row r="13" spans="1:20" s="12" customFormat="1" ht="3" customHeight="1" hidden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</row>
    <row r="14" spans="1:20" s="12" customFormat="1" ht="12.75" customHeight="1">
      <c r="A14" s="129"/>
      <c r="B14" s="129"/>
      <c r="C14" s="129"/>
      <c r="D14" s="129"/>
      <c r="E14" s="129"/>
      <c r="F14" s="129" t="s">
        <v>152</v>
      </c>
      <c r="G14" s="129"/>
      <c r="H14" s="129" t="s">
        <v>153</v>
      </c>
      <c r="I14" s="129"/>
      <c r="J14" s="129"/>
      <c r="K14" s="129" t="s">
        <v>154</v>
      </c>
      <c r="L14" s="129" t="s">
        <v>155</v>
      </c>
      <c r="M14" s="129"/>
      <c r="N14" s="129" t="s">
        <v>156</v>
      </c>
      <c r="O14" s="129"/>
      <c r="P14" s="129" t="s">
        <v>165</v>
      </c>
      <c r="Q14" s="129"/>
      <c r="R14" s="129" t="s">
        <v>151</v>
      </c>
      <c r="S14" s="129"/>
      <c r="T14" s="129"/>
    </row>
    <row r="15" spans="1:20" s="12" customFormat="1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</row>
    <row r="16" spans="1:20" s="12" customFormat="1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1:20" s="12" customFormat="1" ht="12.7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1:20" s="12" customFormat="1" ht="24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s="12" customFormat="1" ht="12.75">
      <c r="A19" s="129"/>
      <c r="B19" s="129"/>
      <c r="C19" s="129"/>
      <c r="D19" s="129"/>
      <c r="E19" s="129"/>
      <c r="F19" s="141">
        <v>0.15</v>
      </c>
      <c r="G19" s="141">
        <v>0.2</v>
      </c>
      <c r="H19" s="139">
        <v>0.25</v>
      </c>
      <c r="I19" s="129"/>
      <c r="J19" s="129"/>
      <c r="K19" s="139">
        <v>0.25</v>
      </c>
      <c r="L19" s="129" t="s">
        <v>93</v>
      </c>
      <c r="M19" s="129" t="s">
        <v>149</v>
      </c>
      <c r="N19" s="129" t="s">
        <v>93</v>
      </c>
      <c r="O19" s="129" t="s">
        <v>150</v>
      </c>
      <c r="P19" s="129" t="s">
        <v>93</v>
      </c>
      <c r="Q19" s="129" t="s">
        <v>150</v>
      </c>
      <c r="R19" s="129" t="s">
        <v>93</v>
      </c>
      <c r="S19" s="129" t="s">
        <v>150</v>
      </c>
      <c r="T19" s="129"/>
    </row>
    <row r="20" spans="1:20" s="12" customFormat="1" ht="12.75">
      <c r="A20" s="129"/>
      <c r="B20" s="129"/>
      <c r="C20" s="129"/>
      <c r="D20" s="129"/>
      <c r="E20" s="129"/>
      <c r="F20" s="141"/>
      <c r="G20" s="141"/>
      <c r="H20" s="139"/>
      <c r="I20" s="129"/>
      <c r="J20" s="129"/>
      <c r="K20" s="139"/>
      <c r="L20" s="129"/>
      <c r="M20" s="129"/>
      <c r="N20" s="129"/>
      <c r="O20" s="129"/>
      <c r="P20" s="129"/>
      <c r="Q20" s="129"/>
      <c r="R20" s="129"/>
      <c r="S20" s="129"/>
      <c r="T20" s="129"/>
    </row>
    <row r="21" spans="1:20" s="12" customFormat="1" ht="12.75">
      <c r="A21" s="129"/>
      <c r="B21" s="129"/>
      <c r="C21" s="129"/>
      <c r="D21" s="129"/>
      <c r="E21" s="129"/>
      <c r="F21" s="141"/>
      <c r="G21" s="141"/>
      <c r="H21" s="139"/>
      <c r="I21" s="129"/>
      <c r="J21" s="129"/>
      <c r="K21" s="139"/>
      <c r="L21" s="129"/>
      <c r="M21" s="129"/>
      <c r="N21" s="129"/>
      <c r="O21" s="129"/>
      <c r="P21" s="129"/>
      <c r="Q21" s="129"/>
      <c r="R21" s="129"/>
      <c r="S21" s="129"/>
      <c r="T21" s="129"/>
    </row>
    <row r="22" spans="1:20" s="12" customFormat="1" ht="12.75">
      <c r="A22" s="4"/>
      <c r="B22" s="130" t="s">
        <v>182</v>
      </c>
      <c r="C22" s="130"/>
      <c r="D22" s="6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s="12" customFormat="1" ht="12.75">
      <c r="A23" s="64">
        <v>1</v>
      </c>
      <c r="B23" s="4" t="s">
        <v>1</v>
      </c>
      <c r="C23" s="64" t="s">
        <v>2</v>
      </c>
      <c r="D23" s="65">
        <v>17</v>
      </c>
      <c r="E23" s="65">
        <v>3555</v>
      </c>
      <c r="F23" s="64"/>
      <c r="G23" s="64"/>
      <c r="H23" s="64"/>
      <c r="I23" s="66">
        <f aca="true" t="shared" si="0" ref="I23:I35">SUM(E23:H23)</f>
        <v>3555</v>
      </c>
      <c r="J23" s="65">
        <v>1</v>
      </c>
      <c r="K23" s="64"/>
      <c r="L23" s="64"/>
      <c r="M23" s="64"/>
      <c r="N23" s="64"/>
      <c r="O23" s="64"/>
      <c r="P23" s="64">
        <v>50</v>
      </c>
      <c r="Q23" s="66">
        <f aca="true" t="shared" si="1" ref="Q23:Q35">(I23*P23%)</f>
        <v>1777.5</v>
      </c>
      <c r="R23" s="64">
        <v>20</v>
      </c>
      <c r="S23" s="66">
        <f>(I23*R23%)</f>
        <v>711</v>
      </c>
      <c r="T23" s="66">
        <f>(I23+Q23+S23)</f>
        <v>6043.5</v>
      </c>
    </row>
    <row r="24" spans="1:20" s="12" customFormat="1" ht="23.25" customHeight="1">
      <c r="A24" s="34">
        <v>2</v>
      </c>
      <c r="B24" s="2" t="s">
        <v>3</v>
      </c>
      <c r="C24" s="35" t="s">
        <v>4</v>
      </c>
      <c r="D24" s="65">
        <v>17</v>
      </c>
      <c r="E24" s="65">
        <v>3377</v>
      </c>
      <c r="F24" s="64"/>
      <c r="G24" s="64"/>
      <c r="H24" s="64"/>
      <c r="I24" s="66">
        <f t="shared" si="0"/>
        <v>3377</v>
      </c>
      <c r="J24" s="65">
        <v>1</v>
      </c>
      <c r="K24" s="64"/>
      <c r="L24" s="64"/>
      <c r="M24" s="64"/>
      <c r="N24" s="64"/>
      <c r="O24" s="64"/>
      <c r="P24" s="64">
        <v>50</v>
      </c>
      <c r="Q24" s="66">
        <f t="shared" si="1"/>
        <v>1688.5</v>
      </c>
      <c r="R24" s="64">
        <v>30</v>
      </c>
      <c r="S24" s="66">
        <f>(I24*R24%)</f>
        <v>1013.0999999999999</v>
      </c>
      <c r="T24" s="66">
        <f>(I24+Q24+S24)</f>
        <v>6078.6</v>
      </c>
    </row>
    <row r="25" spans="1:20" s="12" customFormat="1" ht="22.5">
      <c r="A25" s="34">
        <v>3</v>
      </c>
      <c r="B25" s="2" t="s">
        <v>5</v>
      </c>
      <c r="C25" s="35" t="s">
        <v>6</v>
      </c>
      <c r="D25" s="65">
        <v>17</v>
      </c>
      <c r="E25" s="65">
        <v>3200</v>
      </c>
      <c r="F25" s="65"/>
      <c r="G25" s="65"/>
      <c r="H25" s="64"/>
      <c r="I25" s="66">
        <f t="shared" si="0"/>
        <v>3200</v>
      </c>
      <c r="J25" s="65">
        <v>1</v>
      </c>
      <c r="K25" s="64"/>
      <c r="L25" s="64"/>
      <c r="M25" s="64"/>
      <c r="N25" s="64"/>
      <c r="O25" s="64"/>
      <c r="P25" s="64">
        <v>50</v>
      </c>
      <c r="Q25" s="66">
        <f t="shared" si="1"/>
        <v>1600</v>
      </c>
      <c r="R25" s="64"/>
      <c r="S25" s="64"/>
      <c r="T25" s="66">
        <f aca="true" t="shared" si="2" ref="T25:T34">(I25+Q25)</f>
        <v>4800</v>
      </c>
    </row>
    <row r="26" spans="1:20" s="12" customFormat="1" ht="22.5">
      <c r="A26" s="34">
        <v>4</v>
      </c>
      <c r="B26" s="2" t="s">
        <v>7</v>
      </c>
      <c r="C26" s="35" t="s">
        <v>8</v>
      </c>
      <c r="D26" s="65">
        <v>8</v>
      </c>
      <c r="E26" s="65">
        <v>1943</v>
      </c>
      <c r="F26" s="65"/>
      <c r="G26" s="65"/>
      <c r="H26" s="64"/>
      <c r="I26" s="66">
        <f t="shared" si="0"/>
        <v>1943</v>
      </c>
      <c r="J26" s="65">
        <v>1</v>
      </c>
      <c r="K26" s="64"/>
      <c r="L26" s="64"/>
      <c r="M26" s="64"/>
      <c r="N26" s="64"/>
      <c r="O26" s="64"/>
      <c r="P26" s="64">
        <v>50</v>
      </c>
      <c r="Q26" s="66">
        <f t="shared" si="1"/>
        <v>971.5</v>
      </c>
      <c r="R26" s="64"/>
      <c r="S26" s="64"/>
      <c r="T26" s="66">
        <f t="shared" si="2"/>
        <v>2914.5</v>
      </c>
    </row>
    <row r="27" spans="1:20" s="12" customFormat="1" ht="22.5">
      <c r="A27" s="34">
        <v>5</v>
      </c>
      <c r="B27" s="2" t="s">
        <v>158</v>
      </c>
      <c r="C27" s="35" t="s">
        <v>114</v>
      </c>
      <c r="D27" s="65">
        <v>7</v>
      </c>
      <c r="E27" s="65">
        <v>1825</v>
      </c>
      <c r="F27" s="64"/>
      <c r="G27" s="64"/>
      <c r="H27" s="64"/>
      <c r="I27" s="66">
        <f t="shared" si="0"/>
        <v>1825</v>
      </c>
      <c r="J27" s="65">
        <v>1</v>
      </c>
      <c r="K27" s="64"/>
      <c r="L27" s="64"/>
      <c r="M27" s="64"/>
      <c r="N27" s="64"/>
      <c r="O27" s="64"/>
      <c r="P27" s="64">
        <v>50</v>
      </c>
      <c r="Q27" s="66">
        <f t="shared" si="1"/>
        <v>912.5</v>
      </c>
      <c r="R27" s="64"/>
      <c r="S27" s="64"/>
      <c r="T27" s="66">
        <f t="shared" si="2"/>
        <v>2737.5</v>
      </c>
    </row>
    <row r="28" spans="1:20" s="12" customFormat="1" ht="22.5">
      <c r="A28" s="74">
        <v>6</v>
      </c>
      <c r="B28" s="2" t="s">
        <v>10</v>
      </c>
      <c r="C28" s="35" t="s">
        <v>11</v>
      </c>
      <c r="D28" s="65">
        <v>7</v>
      </c>
      <c r="E28" s="65">
        <v>1825</v>
      </c>
      <c r="F28" s="64"/>
      <c r="G28" s="64"/>
      <c r="H28" s="64"/>
      <c r="I28" s="66">
        <f t="shared" si="0"/>
        <v>1825</v>
      </c>
      <c r="J28" s="65">
        <v>1</v>
      </c>
      <c r="K28" s="64"/>
      <c r="L28" s="64"/>
      <c r="M28" s="64"/>
      <c r="N28" s="64"/>
      <c r="O28" s="64"/>
      <c r="P28" s="64">
        <v>50</v>
      </c>
      <c r="Q28" s="66">
        <f t="shared" si="1"/>
        <v>912.5</v>
      </c>
      <c r="R28" s="64"/>
      <c r="S28" s="64"/>
      <c r="T28" s="66">
        <f t="shared" si="2"/>
        <v>2737.5</v>
      </c>
    </row>
    <row r="29" spans="1:20" s="12" customFormat="1" ht="22.5">
      <c r="A29" s="34">
        <v>7</v>
      </c>
      <c r="B29" s="2" t="s">
        <v>159</v>
      </c>
      <c r="C29" s="35" t="s">
        <v>117</v>
      </c>
      <c r="D29" s="65">
        <v>7</v>
      </c>
      <c r="E29" s="65">
        <v>1825</v>
      </c>
      <c r="F29" s="64"/>
      <c r="G29" s="64"/>
      <c r="H29" s="64"/>
      <c r="I29" s="66">
        <f t="shared" si="0"/>
        <v>1825</v>
      </c>
      <c r="J29" s="65">
        <v>1</v>
      </c>
      <c r="K29" s="64"/>
      <c r="L29" s="64"/>
      <c r="M29" s="64"/>
      <c r="N29" s="64"/>
      <c r="O29" s="64"/>
      <c r="P29" s="64">
        <v>50</v>
      </c>
      <c r="Q29" s="66">
        <f t="shared" si="1"/>
        <v>912.5</v>
      </c>
      <c r="R29" s="64"/>
      <c r="S29" s="64"/>
      <c r="T29" s="66">
        <f t="shared" si="2"/>
        <v>2737.5</v>
      </c>
    </row>
    <row r="30" spans="1:20" s="12" customFormat="1" ht="12.75">
      <c r="A30" s="138">
        <v>8</v>
      </c>
      <c r="B30" s="140" t="s">
        <v>169</v>
      </c>
      <c r="C30" s="64" t="s">
        <v>12</v>
      </c>
      <c r="D30" s="65">
        <v>9</v>
      </c>
      <c r="E30" s="65">
        <v>1025</v>
      </c>
      <c r="F30" s="64"/>
      <c r="G30" s="64"/>
      <c r="H30" s="64"/>
      <c r="I30" s="66">
        <f t="shared" si="0"/>
        <v>1025</v>
      </c>
      <c r="J30" s="65">
        <v>0.5</v>
      </c>
      <c r="K30" s="64"/>
      <c r="L30" s="64"/>
      <c r="M30" s="64"/>
      <c r="N30" s="64"/>
      <c r="O30" s="64"/>
      <c r="P30" s="64">
        <v>50</v>
      </c>
      <c r="Q30" s="66">
        <f t="shared" si="1"/>
        <v>512.5</v>
      </c>
      <c r="R30" s="64"/>
      <c r="S30" s="64"/>
      <c r="T30" s="66">
        <f t="shared" si="2"/>
        <v>1537.5</v>
      </c>
    </row>
    <row r="31" spans="1:20" s="12" customFormat="1" ht="12.75">
      <c r="A31" s="138"/>
      <c r="B31" s="140"/>
      <c r="C31" s="64"/>
      <c r="D31" s="65">
        <v>9</v>
      </c>
      <c r="E31" s="65">
        <v>1025</v>
      </c>
      <c r="F31" s="64"/>
      <c r="G31" s="64"/>
      <c r="H31" s="64"/>
      <c r="I31" s="66">
        <f t="shared" si="0"/>
        <v>1025</v>
      </c>
      <c r="J31" s="65">
        <v>0.5</v>
      </c>
      <c r="K31" s="64"/>
      <c r="L31" s="64"/>
      <c r="M31" s="64"/>
      <c r="N31" s="64"/>
      <c r="O31" s="64"/>
      <c r="P31" s="64">
        <v>50</v>
      </c>
      <c r="Q31" s="66">
        <f t="shared" si="1"/>
        <v>512.5</v>
      </c>
      <c r="R31" s="64"/>
      <c r="S31" s="64"/>
      <c r="T31" s="66">
        <f t="shared" si="2"/>
        <v>1537.5</v>
      </c>
    </row>
    <row r="32" spans="1:20" s="12" customFormat="1" ht="45">
      <c r="A32" s="34">
        <v>9</v>
      </c>
      <c r="B32" s="2" t="s">
        <v>87</v>
      </c>
      <c r="C32" s="64" t="s">
        <v>111</v>
      </c>
      <c r="D32" s="65">
        <v>4</v>
      </c>
      <c r="E32" s="71">
        <v>1543</v>
      </c>
      <c r="F32" s="65"/>
      <c r="G32" s="65"/>
      <c r="H32" s="65"/>
      <c r="I32" s="66">
        <f t="shared" si="0"/>
        <v>1543</v>
      </c>
      <c r="J32" s="65">
        <v>1</v>
      </c>
      <c r="K32" s="64"/>
      <c r="L32" s="64"/>
      <c r="M32" s="64"/>
      <c r="N32" s="64"/>
      <c r="O32" s="64"/>
      <c r="P32" s="64">
        <v>50</v>
      </c>
      <c r="Q32" s="66">
        <f t="shared" si="1"/>
        <v>771.5</v>
      </c>
      <c r="R32" s="64"/>
      <c r="S32" s="64"/>
      <c r="T32" s="66">
        <f t="shared" si="2"/>
        <v>2314.5</v>
      </c>
    </row>
    <row r="33" spans="1:20" s="12" customFormat="1" ht="60.75" customHeight="1">
      <c r="A33" s="34">
        <v>10</v>
      </c>
      <c r="B33" s="5" t="s">
        <v>170</v>
      </c>
      <c r="C33" s="10" t="s">
        <v>160</v>
      </c>
      <c r="D33" s="6">
        <v>4</v>
      </c>
      <c r="E33" s="32">
        <v>1543</v>
      </c>
      <c r="F33" s="6"/>
      <c r="G33" s="6"/>
      <c r="H33" s="6"/>
      <c r="I33" s="7">
        <f t="shared" si="0"/>
        <v>1543</v>
      </c>
      <c r="J33" s="6">
        <v>1</v>
      </c>
      <c r="K33" s="4"/>
      <c r="L33" s="4"/>
      <c r="M33" s="4"/>
      <c r="N33" s="4"/>
      <c r="O33" s="4"/>
      <c r="P33" s="4">
        <v>25</v>
      </c>
      <c r="Q33" s="7">
        <f t="shared" si="1"/>
        <v>385.75</v>
      </c>
      <c r="R33" s="4"/>
      <c r="S33" s="4"/>
      <c r="T33" s="7">
        <f t="shared" si="2"/>
        <v>1928.75</v>
      </c>
    </row>
    <row r="34" spans="1:20" s="12" customFormat="1" ht="33.75">
      <c r="A34" s="64">
        <v>11</v>
      </c>
      <c r="B34" s="2" t="s">
        <v>134</v>
      </c>
      <c r="C34" s="10" t="s">
        <v>13</v>
      </c>
      <c r="D34" s="6">
        <v>1</v>
      </c>
      <c r="E34" s="22">
        <v>758</v>
      </c>
      <c r="F34" s="6"/>
      <c r="G34" s="6"/>
      <c r="H34" s="6"/>
      <c r="I34" s="7">
        <f t="shared" si="0"/>
        <v>758</v>
      </c>
      <c r="J34" s="6">
        <v>0.5</v>
      </c>
      <c r="K34" s="4"/>
      <c r="L34" s="4"/>
      <c r="M34" s="4"/>
      <c r="N34" s="4"/>
      <c r="O34" s="4"/>
      <c r="P34" s="4">
        <v>50</v>
      </c>
      <c r="Q34" s="7">
        <f t="shared" si="1"/>
        <v>379</v>
      </c>
      <c r="R34" s="4"/>
      <c r="S34" s="4"/>
      <c r="T34" s="7">
        <f t="shared" si="2"/>
        <v>1137</v>
      </c>
    </row>
    <row r="35" spans="1:20" s="12" customFormat="1" ht="12.75">
      <c r="A35" s="64">
        <v>12</v>
      </c>
      <c r="B35" s="4" t="s">
        <v>135</v>
      </c>
      <c r="C35" s="10" t="s">
        <v>14</v>
      </c>
      <c r="D35" s="6">
        <v>2</v>
      </c>
      <c r="E35" s="32">
        <v>1521</v>
      </c>
      <c r="F35" s="6"/>
      <c r="G35" s="6"/>
      <c r="H35" s="6"/>
      <c r="I35" s="7">
        <f t="shared" si="0"/>
        <v>1521</v>
      </c>
      <c r="J35" s="6">
        <v>1</v>
      </c>
      <c r="K35" s="7">
        <f>(I35*25%)</f>
        <v>380.25</v>
      </c>
      <c r="L35" s="4"/>
      <c r="M35" s="4"/>
      <c r="N35" s="4">
        <v>25</v>
      </c>
      <c r="O35" s="7">
        <f>(I35*N35%)</f>
        <v>380.25</v>
      </c>
      <c r="P35" s="4">
        <v>25</v>
      </c>
      <c r="Q35" s="7">
        <f t="shared" si="1"/>
        <v>380.25</v>
      </c>
      <c r="R35" s="4"/>
      <c r="S35" s="4"/>
      <c r="T35" s="7">
        <f>(I35+K35+O35+Q35)</f>
        <v>2661.75</v>
      </c>
    </row>
    <row r="36" spans="1:22" s="60" customFormat="1" ht="12.75">
      <c r="A36" s="86"/>
      <c r="B36" s="137" t="s">
        <v>94</v>
      </c>
      <c r="C36" s="137"/>
      <c r="D36" s="88"/>
      <c r="E36" s="89">
        <f>SUM(E23:E35)</f>
        <v>24965</v>
      </c>
      <c r="F36" s="90"/>
      <c r="G36" s="90"/>
      <c r="H36" s="90"/>
      <c r="I36" s="91">
        <f>SUM(I23:I35)</f>
        <v>24965</v>
      </c>
      <c r="J36" s="89">
        <f>SUM(J23:J35)</f>
        <v>11.5</v>
      </c>
      <c r="K36" s="91">
        <f>SUM(K23:K35)</f>
        <v>380.25</v>
      </c>
      <c r="L36" s="92"/>
      <c r="M36" s="93"/>
      <c r="N36" s="93"/>
      <c r="O36" s="91">
        <f>SUM(O23:O35)</f>
        <v>380.25</v>
      </c>
      <c r="P36" s="93"/>
      <c r="Q36" s="91">
        <f>SUM(Q23:Q35)</f>
        <v>11716.5</v>
      </c>
      <c r="R36" s="93"/>
      <c r="S36" s="91">
        <f>SUM(S23:S35)</f>
        <v>1724.1</v>
      </c>
      <c r="T36" s="91">
        <f>SUM(T23:T35)</f>
        <v>39166.1</v>
      </c>
      <c r="V36" s="61"/>
    </row>
    <row r="37" spans="1:20" s="58" customFormat="1" ht="35.25" customHeight="1">
      <c r="A37" s="65"/>
      <c r="B37" s="129" t="s">
        <v>162</v>
      </c>
      <c r="C37" s="129"/>
      <c r="D37" s="28"/>
      <c r="E37" s="28"/>
      <c r="F37" s="28"/>
      <c r="G37" s="2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2" customFormat="1" ht="23.25" customHeight="1">
      <c r="A38" s="31">
        <v>1</v>
      </c>
      <c r="B38" s="5" t="s">
        <v>17</v>
      </c>
      <c r="C38" s="64" t="s">
        <v>95</v>
      </c>
      <c r="D38" s="65">
        <v>14</v>
      </c>
      <c r="E38" s="65">
        <v>2868</v>
      </c>
      <c r="F38" s="65"/>
      <c r="G38" s="65"/>
      <c r="H38" s="64"/>
      <c r="I38" s="66">
        <f aca="true" t="shared" si="3" ref="I38:I69">SUM(E38:H38)</f>
        <v>2868</v>
      </c>
      <c r="J38" s="65">
        <v>1</v>
      </c>
      <c r="K38" s="64"/>
      <c r="L38" s="64"/>
      <c r="M38" s="64"/>
      <c r="N38" s="64"/>
      <c r="O38" s="64"/>
      <c r="P38" s="64">
        <v>50</v>
      </c>
      <c r="Q38" s="66">
        <f>(I38*P38%)</f>
        <v>1434</v>
      </c>
      <c r="R38" s="64">
        <v>20</v>
      </c>
      <c r="S38" s="66">
        <f>(I38*R38%)</f>
        <v>573.6</v>
      </c>
      <c r="T38" s="66">
        <f>I38+Q38+S38</f>
        <v>4875.6</v>
      </c>
    </row>
    <row r="39" spans="1:20" s="12" customFormat="1" ht="24.75" customHeight="1">
      <c r="A39" s="31">
        <v>2</v>
      </c>
      <c r="B39" s="5" t="s">
        <v>18</v>
      </c>
      <c r="C39" s="64" t="s">
        <v>185</v>
      </c>
      <c r="D39" s="65">
        <v>8</v>
      </c>
      <c r="E39" s="65">
        <v>1943</v>
      </c>
      <c r="F39" s="65"/>
      <c r="G39" s="65"/>
      <c r="H39" s="64"/>
      <c r="I39" s="66">
        <f t="shared" si="3"/>
        <v>1943</v>
      </c>
      <c r="J39" s="65">
        <v>1</v>
      </c>
      <c r="K39" s="64"/>
      <c r="L39" s="64"/>
      <c r="M39" s="64"/>
      <c r="N39" s="64"/>
      <c r="O39" s="64"/>
      <c r="P39" s="64">
        <v>50</v>
      </c>
      <c r="Q39" s="66">
        <f>(I39*P39%)</f>
        <v>971.5</v>
      </c>
      <c r="R39" s="64"/>
      <c r="S39" s="64"/>
      <c r="T39" s="66">
        <f>(I39+Q39)</f>
        <v>2914.5</v>
      </c>
    </row>
    <row r="40" spans="1:20" s="12" customFormat="1" ht="27" customHeight="1">
      <c r="A40" s="31">
        <v>3</v>
      </c>
      <c r="B40" s="35" t="s">
        <v>133</v>
      </c>
      <c r="C40" s="64" t="s">
        <v>96</v>
      </c>
      <c r="D40" s="65">
        <v>6</v>
      </c>
      <c r="E40" s="65">
        <v>1718</v>
      </c>
      <c r="F40" s="65">
        <v>258</v>
      </c>
      <c r="G40" s="65">
        <v>343</v>
      </c>
      <c r="H40" s="64"/>
      <c r="I40" s="66">
        <f t="shared" si="3"/>
        <v>2319</v>
      </c>
      <c r="J40" s="65">
        <v>1</v>
      </c>
      <c r="K40" s="64"/>
      <c r="L40" s="64"/>
      <c r="M40" s="64"/>
      <c r="N40" s="64"/>
      <c r="O40" s="64"/>
      <c r="P40" s="64"/>
      <c r="Q40" s="66"/>
      <c r="R40" s="64"/>
      <c r="S40" s="64"/>
      <c r="T40" s="66">
        <f aca="true" t="shared" si="4" ref="T40:T51">(I40)</f>
        <v>2319</v>
      </c>
    </row>
    <row r="41" spans="1:20" s="12" customFormat="1" ht="27" customHeight="1">
      <c r="A41" s="31">
        <v>4</v>
      </c>
      <c r="B41" s="35" t="s">
        <v>133</v>
      </c>
      <c r="C41" s="64" t="s">
        <v>125</v>
      </c>
      <c r="D41" s="65">
        <v>6</v>
      </c>
      <c r="E41" s="65">
        <v>1718</v>
      </c>
      <c r="F41" s="65">
        <v>258</v>
      </c>
      <c r="G41" s="65">
        <v>343</v>
      </c>
      <c r="H41" s="64"/>
      <c r="I41" s="66">
        <f t="shared" si="3"/>
        <v>2319</v>
      </c>
      <c r="J41" s="65">
        <v>1</v>
      </c>
      <c r="K41" s="64"/>
      <c r="L41" s="64"/>
      <c r="M41" s="64"/>
      <c r="N41" s="64"/>
      <c r="O41" s="64"/>
      <c r="P41" s="64"/>
      <c r="Q41" s="66"/>
      <c r="R41" s="64"/>
      <c r="S41" s="64"/>
      <c r="T41" s="66">
        <f t="shared" si="4"/>
        <v>2319</v>
      </c>
    </row>
    <row r="42" spans="1:20" s="12" customFormat="1" ht="27" customHeight="1">
      <c r="A42" s="31">
        <v>5</v>
      </c>
      <c r="B42" s="35" t="s">
        <v>133</v>
      </c>
      <c r="C42" s="64" t="s">
        <v>124</v>
      </c>
      <c r="D42" s="65">
        <v>6</v>
      </c>
      <c r="E42" s="65">
        <v>1718</v>
      </c>
      <c r="F42" s="65">
        <v>258</v>
      </c>
      <c r="G42" s="65">
        <v>343</v>
      </c>
      <c r="H42" s="64"/>
      <c r="I42" s="66">
        <f t="shared" si="3"/>
        <v>2319</v>
      </c>
      <c r="J42" s="65">
        <v>1</v>
      </c>
      <c r="K42" s="64"/>
      <c r="L42" s="64"/>
      <c r="M42" s="64"/>
      <c r="N42" s="64"/>
      <c r="O42" s="64"/>
      <c r="P42" s="64"/>
      <c r="Q42" s="66"/>
      <c r="R42" s="64"/>
      <c r="S42" s="64"/>
      <c r="T42" s="66">
        <f t="shared" si="4"/>
        <v>2319</v>
      </c>
    </row>
    <row r="43" spans="1:20" s="12" customFormat="1" ht="27" customHeight="1">
      <c r="A43" s="31">
        <v>6</v>
      </c>
      <c r="B43" s="35" t="s">
        <v>133</v>
      </c>
      <c r="C43" s="64" t="s">
        <v>19</v>
      </c>
      <c r="D43" s="65">
        <v>6</v>
      </c>
      <c r="E43" s="65">
        <v>1718</v>
      </c>
      <c r="F43" s="65">
        <v>258</v>
      </c>
      <c r="G43" s="65">
        <v>343</v>
      </c>
      <c r="H43" s="64"/>
      <c r="I43" s="66">
        <f t="shared" si="3"/>
        <v>2319</v>
      </c>
      <c r="J43" s="65">
        <v>1</v>
      </c>
      <c r="K43" s="64"/>
      <c r="L43" s="64"/>
      <c r="M43" s="64"/>
      <c r="N43" s="64"/>
      <c r="O43" s="64"/>
      <c r="P43" s="64"/>
      <c r="Q43" s="66"/>
      <c r="R43" s="64"/>
      <c r="S43" s="64"/>
      <c r="T43" s="66">
        <f t="shared" si="4"/>
        <v>2319</v>
      </c>
    </row>
    <row r="44" spans="1:20" s="12" customFormat="1" ht="27" customHeight="1">
      <c r="A44" s="31">
        <v>7</v>
      </c>
      <c r="B44" s="35" t="s">
        <v>133</v>
      </c>
      <c r="C44" s="64" t="s">
        <v>20</v>
      </c>
      <c r="D44" s="65">
        <v>6</v>
      </c>
      <c r="E44" s="65">
        <v>1718</v>
      </c>
      <c r="F44" s="65">
        <v>258</v>
      </c>
      <c r="G44" s="65">
        <v>343</v>
      </c>
      <c r="H44" s="64"/>
      <c r="I44" s="66">
        <f t="shared" si="3"/>
        <v>2319</v>
      </c>
      <c r="J44" s="65">
        <v>1</v>
      </c>
      <c r="K44" s="64"/>
      <c r="L44" s="64"/>
      <c r="M44" s="64"/>
      <c r="N44" s="64"/>
      <c r="O44" s="64"/>
      <c r="P44" s="64"/>
      <c r="Q44" s="66"/>
      <c r="R44" s="64"/>
      <c r="S44" s="64"/>
      <c r="T44" s="66">
        <f t="shared" si="4"/>
        <v>2319</v>
      </c>
    </row>
    <row r="45" spans="1:20" s="12" customFormat="1" ht="27" customHeight="1">
      <c r="A45" s="31">
        <v>8</v>
      </c>
      <c r="B45" s="35" t="s">
        <v>133</v>
      </c>
      <c r="C45" s="64" t="s">
        <v>21</v>
      </c>
      <c r="D45" s="65">
        <v>6</v>
      </c>
      <c r="E45" s="65">
        <v>1718</v>
      </c>
      <c r="F45" s="65">
        <v>258</v>
      </c>
      <c r="G45" s="65">
        <v>343</v>
      </c>
      <c r="H45" s="64"/>
      <c r="I45" s="66">
        <f t="shared" si="3"/>
        <v>2319</v>
      </c>
      <c r="J45" s="65">
        <v>1</v>
      </c>
      <c r="K45" s="64"/>
      <c r="L45" s="64"/>
      <c r="M45" s="64"/>
      <c r="N45" s="64"/>
      <c r="O45" s="64"/>
      <c r="P45" s="64"/>
      <c r="Q45" s="66"/>
      <c r="R45" s="64"/>
      <c r="S45" s="64"/>
      <c r="T45" s="66">
        <f t="shared" si="4"/>
        <v>2319</v>
      </c>
    </row>
    <row r="46" spans="1:20" s="12" customFormat="1" ht="27" customHeight="1">
      <c r="A46" s="31">
        <v>9</v>
      </c>
      <c r="B46" s="35" t="s">
        <v>133</v>
      </c>
      <c r="C46" s="64" t="s">
        <v>22</v>
      </c>
      <c r="D46" s="65">
        <v>6</v>
      </c>
      <c r="E46" s="65">
        <v>1718</v>
      </c>
      <c r="F46" s="65">
        <v>258</v>
      </c>
      <c r="G46" s="65">
        <v>343</v>
      </c>
      <c r="H46" s="64"/>
      <c r="I46" s="66">
        <f t="shared" si="3"/>
        <v>2319</v>
      </c>
      <c r="J46" s="65">
        <v>1</v>
      </c>
      <c r="K46" s="64"/>
      <c r="L46" s="64"/>
      <c r="M46" s="64"/>
      <c r="N46" s="64"/>
      <c r="O46" s="64"/>
      <c r="P46" s="64"/>
      <c r="Q46" s="66"/>
      <c r="R46" s="64"/>
      <c r="S46" s="64"/>
      <c r="T46" s="66">
        <f t="shared" si="4"/>
        <v>2319</v>
      </c>
    </row>
    <row r="47" spans="1:20" s="12" customFormat="1" ht="27" customHeight="1">
      <c r="A47" s="31">
        <v>10</v>
      </c>
      <c r="B47" s="35" t="s">
        <v>133</v>
      </c>
      <c r="C47" s="64" t="s">
        <v>23</v>
      </c>
      <c r="D47" s="65">
        <v>6</v>
      </c>
      <c r="E47" s="65">
        <v>1718</v>
      </c>
      <c r="F47" s="65">
        <v>258</v>
      </c>
      <c r="G47" s="65">
        <v>343</v>
      </c>
      <c r="H47" s="64"/>
      <c r="I47" s="66">
        <f t="shared" si="3"/>
        <v>2319</v>
      </c>
      <c r="J47" s="65">
        <v>1</v>
      </c>
      <c r="K47" s="64"/>
      <c r="L47" s="64"/>
      <c r="M47" s="64"/>
      <c r="N47" s="64"/>
      <c r="O47" s="64"/>
      <c r="P47" s="64"/>
      <c r="Q47" s="66"/>
      <c r="R47" s="64"/>
      <c r="S47" s="64"/>
      <c r="T47" s="66">
        <f t="shared" si="4"/>
        <v>2319</v>
      </c>
    </row>
    <row r="48" spans="1:20" s="12" customFormat="1" ht="27" customHeight="1">
      <c r="A48" s="31">
        <v>11</v>
      </c>
      <c r="B48" s="35" t="s">
        <v>133</v>
      </c>
      <c r="C48" s="64" t="s">
        <v>61</v>
      </c>
      <c r="D48" s="65">
        <v>6</v>
      </c>
      <c r="E48" s="65">
        <v>1718</v>
      </c>
      <c r="F48" s="65">
        <v>258</v>
      </c>
      <c r="G48" s="65">
        <v>343</v>
      </c>
      <c r="H48" s="64"/>
      <c r="I48" s="66">
        <f t="shared" si="3"/>
        <v>2319</v>
      </c>
      <c r="J48" s="65">
        <v>1</v>
      </c>
      <c r="K48" s="64"/>
      <c r="L48" s="64"/>
      <c r="M48" s="64"/>
      <c r="N48" s="64"/>
      <c r="O48" s="64"/>
      <c r="P48" s="64"/>
      <c r="Q48" s="66"/>
      <c r="R48" s="64"/>
      <c r="S48" s="64"/>
      <c r="T48" s="66">
        <f t="shared" si="4"/>
        <v>2319</v>
      </c>
    </row>
    <row r="49" spans="1:20" s="12" customFormat="1" ht="27" customHeight="1">
      <c r="A49" s="31">
        <v>12</v>
      </c>
      <c r="B49" s="35" t="s">
        <v>133</v>
      </c>
      <c r="C49" s="64" t="s">
        <v>24</v>
      </c>
      <c r="D49" s="65">
        <v>6</v>
      </c>
      <c r="E49" s="65">
        <v>1718</v>
      </c>
      <c r="F49" s="65">
        <v>258</v>
      </c>
      <c r="G49" s="65">
        <v>343</v>
      </c>
      <c r="H49" s="64"/>
      <c r="I49" s="66">
        <f t="shared" si="3"/>
        <v>2319</v>
      </c>
      <c r="J49" s="65">
        <v>1</v>
      </c>
      <c r="K49" s="64"/>
      <c r="L49" s="64"/>
      <c r="M49" s="64"/>
      <c r="N49" s="64"/>
      <c r="O49" s="64"/>
      <c r="P49" s="64"/>
      <c r="Q49" s="66"/>
      <c r="R49" s="64"/>
      <c r="S49" s="64"/>
      <c r="T49" s="66">
        <f t="shared" si="4"/>
        <v>2319</v>
      </c>
    </row>
    <row r="50" spans="1:20" s="12" customFormat="1" ht="22.5" customHeight="1">
      <c r="A50" s="31">
        <v>13</v>
      </c>
      <c r="B50" s="35" t="s">
        <v>133</v>
      </c>
      <c r="C50" s="64" t="s">
        <v>128</v>
      </c>
      <c r="D50" s="65">
        <v>6</v>
      </c>
      <c r="E50" s="65">
        <v>1718</v>
      </c>
      <c r="F50" s="65">
        <v>258</v>
      </c>
      <c r="G50" s="65">
        <v>343</v>
      </c>
      <c r="H50" s="64"/>
      <c r="I50" s="66">
        <f t="shared" si="3"/>
        <v>2319</v>
      </c>
      <c r="J50" s="65">
        <v>1</v>
      </c>
      <c r="K50" s="64"/>
      <c r="L50" s="64"/>
      <c r="M50" s="64"/>
      <c r="N50" s="64"/>
      <c r="O50" s="64"/>
      <c r="P50" s="64"/>
      <c r="Q50" s="66"/>
      <c r="R50" s="64"/>
      <c r="S50" s="64"/>
      <c r="T50" s="66">
        <f t="shared" si="4"/>
        <v>2319</v>
      </c>
    </row>
    <row r="51" spans="1:20" s="12" customFormat="1" ht="22.5" customHeight="1">
      <c r="A51" s="31">
        <v>14</v>
      </c>
      <c r="B51" s="35" t="s">
        <v>133</v>
      </c>
      <c r="C51" s="64" t="s">
        <v>97</v>
      </c>
      <c r="D51" s="65">
        <v>6</v>
      </c>
      <c r="E51" s="65">
        <v>1718</v>
      </c>
      <c r="F51" s="65">
        <v>258</v>
      </c>
      <c r="G51" s="65">
        <v>343</v>
      </c>
      <c r="H51" s="64"/>
      <c r="I51" s="66">
        <f t="shared" si="3"/>
        <v>2319</v>
      </c>
      <c r="J51" s="65">
        <v>1</v>
      </c>
      <c r="K51" s="64"/>
      <c r="L51" s="64"/>
      <c r="M51" s="64"/>
      <c r="N51" s="64"/>
      <c r="O51" s="64"/>
      <c r="P51" s="64"/>
      <c r="Q51" s="66"/>
      <c r="R51" s="64"/>
      <c r="S51" s="64"/>
      <c r="T51" s="66">
        <f t="shared" si="4"/>
        <v>2319</v>
      </c>
    </row>
    <row r="52" spans="1:20" s="12" customFormat="1" ht="27" customHeight="1">
      <c r="A52" s="31">
        <v>15</v>
      </c>
      <c r="B52" s="35" t="s">
        <v>133</v>
      </c>
      <c r="C52" s="64" t="s">
        <v>112</v>
      </c>
      <c r="D52" s="65">
        <v>6</v>
      </c>
      <c r="E52" s="65">
        <v>1718</v>
      </c>
      <c r="F52" s="65">
        <v>258</v>
      </c>
      <c r="G52" s="65">
        <v>343</v>
      </c>
      <c r="H52" s="64"/>
      <c r="I52" s="66">
        <f t="shared" si="3"/>
        <v>2319</v>
      </c>
      <c r="J52" s="65">
        <v>1</v>
      </c>
      <c r="K52" s="64"/>
      <c r="L52" s="64"/>
      <c r="M52" s="64"/>
      <c r="N52" s="64"/>
      <c r="O52" s="64"/>
      <c r="P52" s="64"/>
      <c r="Q52" s="66"/>
      <c r="R52" s="64"/>
      <c r="S52" s="64"/>
      <c r="T52" s="66">
        <f aca="true" t="shared" si="5" ref="T52:T67">(I52)</f>
        <v>2319</v>
      </c>
    </row>
    <row r="53" spans="1:20" s="12" customFormat="1" ht="27" customHeight="1">
      <c r="A53" s="31">
        <v>16</v>
      </c>
      <c r="B53" s="35" t="s">
        <v>133</v>
      </c>
      <c r="C53" s="64" t="s">
        <v>37</v>
      </c>
      <c r="D53" s="65">
        <v>6</v>
      </c>
      <c r="E53" s="65">
        <v>1718</v>
      </c>
      <c r="F53" s="65">
        <v>258</v>
      </c>
      <c r="G53" s="65">
        <v>343</v>
      </c>
      <c r="H53" s="64"/>
      <c r="I53" s="66">
        <f t="shared" si="3"/>
        <v>2319</v>
      </c>
      <c r="J53" s="65">
        <v>1</v>
      </c>
      <c r="K53" s="64"/>
      <c r="L53" s="64"/>
      <c r="M53" s="64"/>
      <c r="N53" s="64"/>
      <c r="O53" s="64"/>
      <c r="P53" s="64"/>
      <c r="Q53" s="66"/>
      <c r="R53" s="64"/>
      <c r="S53" s="64"/>
      <c r="T53" s="66">
        <f t="shared" si="5"/>
        <v>2319</v>
      </c>
    </row>
    <row r="54" spans="1:20" s="12" customFormat="1" ht="24" customHeight="1">
      <c r="A54" s="31">
        <v>17</v>
      </c>
      <c r="B54" s="35" t="s">
        <v>133</v>
      </c>
      <c r="C54" s="64" t="s">
        <v>115</v>
      </c>
      <c r="D54" s="65">
        <v>6</v>
      </c>
      <c r="E54" s="65">
        <v>1718</v>
      </c>
      <c r="F54" s="65">
        <v>258</v>
      </c>
      <c r="G54" s="65">
        <v>343</v>
      </c>
      <c r="H54" s="64"/>
      <c r="I54" s="66">
        <f t="shared" si="3"/>
        <v>2319</v>
      </c>
      <c r="J54" s="65">
        <v>1</v>
      </c>
      <c r="K54" s="64"/>
      <c r="L54" s="64"/>
      <c r="M54" s="64"/>
      <c r="N54" s="64"/>
      <c r="O54" s="64"/>
      <c r="P54" s="64"/>
      <c r="Q54" s="66"/>
      <c r="R54" s="64"/>
      <c r="S54" s="64"/>
      <c r="T54" s="66">
        <f t="shared" si="5"/>
        <v>2319</v>
      </c>
    </row>
    <row r="55" spans="1:20" s="12" customFormat="1" ht="27" customHeight="1">
      <c r="A55" s="31">
        <v>18</v>
      </c>
      <c r="B55" s="35" t="s">
        <v>133</v>
      </c>
      <c r="C55" s="64" t="s">
        <v>166</v>
      </c>
      <c r="D55" s="65">
        <v>6</v>
      </c>
      <c r="E55" s="65">
        <v>1718</v>
      </c>
      <c r="F55" s="65">
        <v>258</v>
      </c>
      <c r="G55" s="65">
        <v>343</v>
      </c>
      <c r="H55" s="64"/>
      <c r="I55" s="66">
        <f t="shared" si="3"/>
        <v>2319</v>
      </c>
      <c r="J55" s="65">
        <v>1</v>
      </c>
      <c r="K55" s="64"/>
      <c r="L55" s="64"/>
      <c r="M55" s="64"/>
      <c r="N55" s="64"/>
      <c r="O55" s="64"/>
      <c r="P55" s="64"/>
      <c r="Q55" s="66"/>
      <c r="R55" s="64"/>
      <c r="S55" s="64"/>
      <c r="T55" s="66">
        <f t="shared" si="5"/>
        <v>2319</v>
      </c>
    </row>
    <row r="56" spans="1:20" s="12" customFormat="1" ht="27" customHeight="1">
      <c r="A56" s="31">
        <v>19</v>
      </c>
      <c r="B56" s="35" t="s">
        <v>133</v>
      </c>
      <c r="C56" s="64" t="s">
        <v>25</v>
      </c>
      <c r="D56" s="65">
        <v>6</v>
      </c>
      <c r="E56" s="65">
        <v>1718</v>
      </c>
      <c r="F56" s="65">
        <v>258</v>
      </c>
      <c r="G56" s="65">
        <v>343</v>
      </c>
      <c r="H56" s="64"/>
      <c r="I56" s="66">
        <f t="shared" si="3"/>
        <v>2319</v>
      </c>
      <c r="J56" s="65">
        <v>1</v>
      </c>
      <c r="K56" s="64"/>
      <c r="L56" s="64"/>
      <c r="M56" s="64"/>
      <c r="N56" s="64"/>
      <c r="O56" s="64"/>
      <c r="P56" s="64"/>
      <c r="Q56" s="66"/>
      <c r="R56" s="64"/>
      <c r="S56" s="64"/>
      <c r="T56" s="66">
        <f t="shared" si="5"/>
        <v>2319</v>
      </c>
    </row>
    <row r="57" spans="1:20" s="12" customFormat="1" ht="27" customHeight="1">
      <c r="A57" s="31">
        <v>20</v>
      </c>
      <c r="B57" s="35" t="s">
        <v>133</v>
      </c>
      <c r="C57" s="64" t="s">
        <v>26</v>
      </c>
      <c r="D57" s="65">
        <v>6</v>
      </c>
      <c r="E57" s="65">
        <v>1718</v>
      </c>
      <c r="F57" s="65">
        <v>258</v>
      </c>
      <c r="G57" s="65">
        <v>343</v>
      </c>
      <c r="H57" s="64"/>
      <c r="I57" s="66">
        <f t="shared" si="3"/>
        <v>2319</v>
      </c>
      <c r="J57" s="65">
        <v>1</v>
      </c>
      <c r="K57" s="64"/>
      <c r="L57" s="64"/>
      <c r="M57" s="64"/>
      <c r="N57" s="64"/>
      <c r="O57" s="64"/>
      <c r="P57" s="64"/>
      <c r="Q57" s="66"/>
      <c r="R57" s="64"/>
      <c r="S57" s="64"/>
      <c r="T57" s="66">
        <f t="shared" si="5"/>
        <v>2319</v>
      </c>
    </row>
    <row r="58" spans="1:20" s="12" customFormat="1" ht="27" customHeight="1">
      <c r="A58" s="31">
        <v>21</v>
      </c>
      <c r="B58" s="35" t="s">
        <v>133</v>
      </c>
      <c r="C58" s="64" t="s">
        <v>119</v>
      </c>
      <c r="D58" s="65">
        <v>6</v>
      </c>
      <c r="E58" s="65">
        <v>1718</v>
      </c>
      <c r="F58" s="65">
        <v>258</v>
      </c>
      <c r="G58" s="65">
        <v>343</v>
      </c>
      <c r="H58" s="64"/>
      <c r="I58" s="66">
        <f t="shared" si="3"/>
        <v>2319</v>
      </c>
      <c r="J58" s="65">
        <v>1</v>
      </c>
      <c r="K58" s="64"/>
      <c r="L58" s="64"/>
      <c r="M58" s="64"/>
      <c r="N58" s="64"/>
      <c r="O58" s="64"/>
      <c r="P58" s="64"/>
      <c r="Q58" s="66"/>
      <c r="R58" s="64"/>
      <c r="S58" s="64"/>
      <c r="T58" s="66">
        <f t="shared" si="5"/>
        <v>2319</v>
      </c>
    </row>
    <row r="59" spans="1:20" s="12" customFormat="1" ht="27" customHeight="1">
      <c r="A59" s="31">
        <v>22</v>
      </c>
      <c r="B59" s="35" t="s">
        <v>133</v>
      </c>
      <c r="C59" s="64" t="s">
        <v>62</v>
      </c>
      <c r="D59" s="65">
        <v>6</v>
      </c>
      <c r="E59" s="65">
        <v>1718</v>
      </c>
      <c r="F59" s="65">
        <v>258</v>
      </c>
      <c r="G59" s="65">
        <v>343</v>
      </c>
      <c r="H59" s="64"/>
      <c r="I59" s="66">
        <f t="shared" si="3"/>
        <v>2319</v>
      </c>
      <c r="J59" s="65">
        <v>1</v>
      </c>
      <c r="K59" s="64"/>
      <c r="L59" s="64"/>
      <c r="M59" s="64"/>
      <c r="N59" s="64"/>
      <c r="O59" s="64"/>
      <c r="P59" s="64"/>
      <c r="Q59" s="66"/>
      <c r="R59" s="64"/>
      <c r="S59" s="64"/>
      <c r="T59" s="66">
        <f t="shared" si="5"/>
        <v>2319</v>
      </c>
    </row>
    <row r="60" spans="1:20" s="12" customFormat="1" ht="27" customHeight="1">
      <c r="A60" s="31">
        <v>23</v>
      </c>
      <c r="B60" s="35" t="s">
        <v>133</v>
      </c>
      <c r="C60" s="64" t="s">
        <v>27</v>
      </c>
      <c r="D60" s="65">
        <v>6</v>
      </c>
      <c r="E60" s="65">
        <v>1718</v>
      </c>
      <c r="F60" s="65">
        <v>258</v>
      </c>
      <c r="G60" s="65">
        <v>343</v>
      </c>
      <c r="H60" s="64"/>
      <c r="I60" s="66">
        <f t="shared" si="3"/>
        <v>2319</v>
      </c>
      <c r="J60" s="65">
        <v>1</v>
      </c>
      <c r="K60" s="64"/>
      <c r="L60" s="64"/>
      <c r="M60" s="64"/>
      <c r="N60" s="64"/>
      <c r="O60" s="64"/>
      <c r="P60" s="64"/>
      <c r="Q60" s="66"/>
      <c r="R60" s="64"/>
      <c r="S60" s="64"/>
      <c r="T60" s="66">
        <f t="shared" si="5"/>
        <v>2319</v>
      </c>
    </row>
    <row r="61" spans="1:20" s="12" customFormat="1" ht="27" customHeight="1">
      <c r="A61" s="31">
        <v>24</v>
      </c>
      <c r="B61" s="35" t="s">
        <v>133</v>
      </c>
      <c r="C61" s="64" t="s">
        <v>28</v>
      </c>
      <c r="D61" s="65">
        <v>6</v>
      </c>
      <c r="E61" s="65">
        <v>1718</v>
      </c>
      <c r="F61" s="65">
        <v>258</v>
      </c>
      <c r="G61" s="65">
        <v>343</v>
      </c>
      <c r="H61" s="64"/>
      <c r="I61" s="66">
        <f t="shared" si="3"/>
        <v>2319</v>
      </c>
      <c r="J61" s="65">
        <v>1</v>
      </c>
      <c r="K61" s="64"/>
      <c r="L61" s="64"/>
      <c r="M61" s="64"/>
      <c r="N61" s="64"/>
      <c r="O61" s="64"/>
      <c r="P61" s="64"/>
      <c r="Q61" s="66"/>
      <c r="R61" s="64"/>
      <c r="S61" s="64"/>
      <c r="T61" s="66">
        <f t="shared" si="5"/>
        <v>2319</v>
      </c>
    </row>
    <row r="62" spans="1:20" s="12" customFormat="1" ht="27" customHeight="1">
      <c r="A62" s="31">
        <v>25</v>
      </c>
      <c r="B62" s="35" t="s">
        <v>133</v>
      </c>
      <c r="C62" s="64" t="s">
        <v>122</v>
      </c>
      <c r="D62" s="65">
        <v>6</v>
      </c>
      <c r="E62" s="65">
        <v>1718</v>
      </c>
      <c r="F62" s="65">
        <v>258</v>
      </c>
      <c r="G62" s="65">
        <v>343</v>
      </c>
      <c r="H62" s="64"/>
      <c r="I62" s="66">
        <f t="shared" si="3"/>
        <v>2319</v>
      </c>
      <c r="J62" s="65">
        <v>1</v>
      </c>
      <c r="K62" s="64"/>
      <c r="L62" s="64"/>
      <c r="M62" s="64"/>
      <c r="N62" s="64"/>
      <c r="O62" s="64"/>
      <c r="P62" s="64"/>
      <c r="Q62" s="66"/>
      <c r="R62" s="64"/>
      <c r="S62" s="64"/>
      <c r="T62" s="66">
        <f t="shared" si="5"/>
        <v>2319</v>
      </c>
    </row>
    <row r="63" spans="1:20" s="12" customFormat="1" ht="27" customHeight="1">
      <c r="A63" s="31">
        <v>26</v>
      </c>
      <c r="B63" s="35" t="s">
        <v>133</v>
      </c>
      <c r="C63" s="64" t="s">
        <v>29</v>
      </c>
      <c r="D63" s="65">
        <v>6</v>
      </c>
      <c r="E63" s="65">
        <v>1718</v>
      </c>
      <c r="F63" s="65">
        <v>258</v>
      </c>
      <c r="G63" s="65">
        <v>343</v>
      </c>
      <c r="H63" s="64"/>
      <c r="I63" s="66">
        <f t="shared" si="3"/>
        <v>2319</v>
      </c>
      <c r="J63" s="65">
        <v>1</v>
      </c>
      <c r="K63" s="64"/>
      <c r="L63" s="64"/>
      <c r="M63" s="64"/>
      <c r="N63" s="64"/>
      <c r="O63" s="64"/>
      <c r="P63" s="64"/>
      <c r="Q63" s="66"/>
      <c r="R63" s="64"/>
      <c r="S63" s="64"/>
      <c r="T63" s="66">
        <f t="shared" si="5"/>
        <v>2319</v>
      </c>
    </row>
    <row r="64" spans="1:20" s="12" customFormat="1" ht="27" customHeight="1">
      <c r="A64" s="31">
        <v>27</v>
      </c>
      <c r="B64" s="35" t="s">
        <v>133</v>
      </c>
      <c r="C64" s="64" t="s">
        <v>30</v>
      </c>
      <c r="D64" s="65">
        <v>6</v>
      </c>
      <c r="E64" s="65">
        <v>1718</v>
      </c>
      <c r="F64" s="65">
        <v>258</v>
      </c>
      <c r="G64" s="65">
        <v>343</v>
      </c>
      <c r="H64" s="64"/>
      <c r="I64" s="66">
        <f t="shared" si="3"/>
        <v>2319</v>
      </c>
      <c r="J64" s="65">
        <v>1</v>
      </c>
      <c r="K64" s="64"/>
      <c r="L64" s="64"/>
      <c r="M64" s="64"/>
      <c r="N64" s="64"/>
      <c r="O64" s="64"/>
      <c r="P64" s="64"/>
      <c r="Q64" s="66"/>
      <c r="R64" s="64"/>
      <c r="S64" s="64"/>
      <c r="T64" s="66">
        <f t="shared" si="5"/>
        <v>2319</v>
      </c>
    </row>
    <row r="65" spans="1:20" s="12" customFormat="1" ht="27" customHeight="1">
      <c r="A65" s="31">
        <v>28</v>
      </c>
      <c r="B65" s="35" t="s">
        <v>133</v>
      </c>
      <c r="C65" s="64" t="s">
        <v>31</v>
      </c>
      <c r="D65" s="65">
        <v>6</v>
      </c>
      <c r="E65" s="65">
        <v>1718</v>
      </c>
      <c r="F65" s="65">
        <v>258</v>
      </c>
      <c r="G65" s="65">
        <v>343</v>
      </c>
      <c r="H65" s="64"/>
      <c r="I65" s="66">
        <f t="shared" si="3"/>
        <v>2319</v>
      </c>
      <c r="J65" s="65">
        <v>1</v>
      </c>
      <c r="K65" s="64"/>
      <c r="L65" s="64"/>
      <c r="M65" s="64"/>
      <c r="N65" s="64"/>
      <c r="O65" s="64"/>
      <c r="P65" s="64"/>
      <c r="Q65" s="66"/>
      <c r="R65" s="64"/>
      <c r="S65" s="64"/>
      <c r="T65" s="66">
        <f t="shared" si="5"/>
        <v>2319</v>
      </c>
    </row>
    <row r="66" spans="1:20" s="12" customFormat="1" ht="27" customHeight="1">
      <c r="A66" s="31">
        <v>29</v>
      </c>
      <c r="B66" s="35" t="s">
        <v>133</v>
      </c>
      <c r="C66" s="64" t="s">
        <v>183</v>
      </c>
      <c r="D66" s="65">
        <v>6</v>
      </c>
      <c r="E66" s="65">
        <v>1718</v>
      </c>
      <c r="F66" s="65">
        <v>258</v>
      </c>
      <c r="G66" s="65">
        <v>343</v>
      </c>
      <c r="H66" s="64"/>
      <c r="I66" s="66">
        <f t="shared" si="3"/>
        <v>2319</v>
      </c>
      <c r="J66" s="65">
        <v>1</v>
      </c>
      <c r="K66" s="64"/>
      <c r="L66" s="64"/>
      <c r="M66" s="64"/>
      <c r="N66" s="64"/>
      <c r="O66" s="64"/>
      <c r="P66" s="64"/>
      <c r="Q66" s="66"/>
      <c r="R66" s="64"/>
      <c r="S66" s="64"/>
      <c r="T66" s="66">
        <f t="shared" si="5"/>
        <v>2319</v>
      </c>
    </row>
    <row r="67" spans="1:20" s="12" customFormat="1" ht="27" customHeight="1">
      <c r="A67" s="31">
        <v>30</v>
      </c>
      <c r="B67" s="35" t="s">
        <v>133</v>
      </c>
      <c r="C67" s="64" t="s">
        <v>32</v>
      </c>
      <c r="D67" s="65">
        <v>6</v>
      </c>
      <c r="E67" s="65">
        <v>1718</v>
      </c>
      <c r="F67" s="65">
        <v>258</v>
      </c>
      <c r="G67" s="65">
        <v>343</v>
      </c>
      <c r="H67" s="64"/>
      <c r="I67" s="66">
        <f t="shared" si="3"/>
        <v>2319</v>
      </c>
      <c r="J67" s="65">
        <v>1</v>
      </c>
      <c r="K67" s="64"/>
      <c r="L67" s="64"/>
      <c r="M67" s="64"/>
      <c r="N67" s="64"/>
      <c r="O67" s="64"/>
      <c r="P67" s="64"/>
      <c r="Q67" s="66"/>
      <c r="R67" s="64"/>
      <c r="S67" s="64"/>
      <c r="T67" s="66">
        <f t="shared" si="5"/>
        <v>2319</v>
      </c>
    </row>
    <row r="68" spans="1:20" s="12" customFormat="1" ht="27" customHeight="1">
      <c r="A68" s="31">
        <v>31</v>
      </c>
      <c r="B68" s="35" t="s">
        <v>133</v>
      </c>
      <c r="C68" s="64" t="s">
        <v>33</v>
      </c>
      <c r="D68" s="65">
        <v>6</v>
      </c>
      <c r="E68" s="65">
        <v>1718</v>
      </c>
      <c r="F68" s="65">
        <v>258</v>
      </c>
      <c r="G68" s="65">
        <v>343</v>
      </c>
      <c r="H68" s="64"/>
      <c r="I68" s="66">
        <f t="shared" si="3"/>
        <v>2319</v>
      </c>
      <c r="J68" s="65">
        <v>1</v>
      </c>
      <c r="K68" s="64"/>
      <c r="L68" s="64"/>
      <c r="M68" s="64"/>
      <c r="N68" s="64"/>
      <c r="O68" s="64"/>
      <c r="P68" s="64"/>
      <c r="Q68" s="66"/>
      <c r="R68" s="64"/>
      <c r="S68" s="64"/>
      <c r="T68" s="66">
        <f aca="true" t="shared" si="6" ref="T68:T104">(I68)</f>
        <v>2319</v>
      </c>
    </row>
    <row r="69" spans="1:20" s="12" customFormat="1" ht="27" customHeight="1">
      <c r="A69" s="31">
        <v>32</v>
      </c>
      <c r="B69" s="35" t="s">
        <v>133</v>
      </c>
      <c r="C69" s="64" t="s">
        <v>34</v>
      </c>
      <c r="D69" s="65">
        <v>6</v>
      </c>
      <c r="E69" s="65">
        <v>1718</v>
      </c>
      <c r="F69" s="65">
        <v>258</v>
      </c>
      <c r="G69" s="65">
        <v>343</v>
      </c>
      <c r="H69" s="64"/>
      <c r="I69" s="66">
        <f t="shared" si="3"/>
        <v>2319</v>
      </c>
      <c r="J69" s="65">
        <v>1</v>
      </c>
      <c r="K69" s="64"/>
      <c r="L69" s="64"/>
      <c r="M69" s="64"/>
      <c r="N69" s="64"/>
      <c r="O69" s="64"/>
      <c r="P69" s="64"/>
      <c r="Q69" s="66"/>
      <c r="R69" s="64"/>
      <c r="S69" s="64"/>
      <c r="T69" s="66">
        <f t="shared" si="6"/>
        <v>2319</v>
      </c>
    </row>
    <row r="70" spans="1:20" s="12" customFormat="1" ht="27" customHeight="1">
      <c r="A70" s="31">
        <v>33</v>
      </c>
      <c r="B70" s="35" t="s">
        <v>133</v>
      </c>
      <c r="C70" s="64" t="s">
        <v>35</v>
      </c>
      <c r="D70" s="65">
        <v>6</v>
      </c>
      <c r="E70" s="65">
        <v>1718</v>
      </c>
      <c r="F70" s="65">
        <v>258</v>
      </c>
      <c r="G70" s="65">
        <v>343</v>
      </c>
      <c r="H70" s="64"/>
      <c r="I70" s="66">
        <f aca="true" t="shared" si="7" ref="I70:I101">SUM(E70:H70)</f>
        <v>2319</v>
      </c>
      <c r="J70" s="65">
        <v>1</v>
      </c>
      <c r="K70" s="64"/>
      <c r="L70" s="64"/>
      <c r="M70" s="64"/>
      <c r="N70" s="64"/>
      <c r="O70" s="64"/>
      <c r="P70" s="64"/>
      <c r="Q70" s="66"/>
      <c r="R70" s="64"/>
      <c r="S70" s="64"/>
      <c r="T70" s="66">
        <f t="shared" si="6"/>
        <v>2319</v>
      </c>
    </row>
    <row r="71" spans="1:20" s="12" customFormat="1" ht="27" customHeight="1">
      <c r="A71" s="31">
        <v>34</v>
      </c>
      <c r="B71" s="35" t="s">
        <v>133</v>
      </c>
      <c r="C71" s="64" t="s">
        <v>118</v>
      </c>
      <c r="D71" s="65">
        <v>6</v>
      </c>
      <c r="E71" s="65">
        <v>1718</v>
      </c>
      <c r="F71" s="65">
        <v>258</v>
      </c>
      <c r="G71" s="65">
        <v>343</v>
      </c>
      <c r="H71" s="64"/>
      <c r="I71" s="66">
        <f t="shared" si="7"/>
        <v>2319</v>
      </c>
      <c r="J71" s="65">
        <v>1</v>
      </c>
      <c r="K71" s="64"/>
      <c r="L71" s="64"/>
      <c r="M71" s="64"/>
      <c r="N71" s="64"/>
      <c r="O71" s="64"/>
      <c r="P71" s="64"/>
      <c r="Q71" s="66"/>
      <c r="R71" s="64"/>
      <c r="S71" s="64"/>
      <c r="T71" s="66">
        <f t="shared" si="6"/>
        <v>2319</v>
      </c>
    </row>
    <row r="72" spans="1:20" s="12" customFormat="1" ht="27" customHeight="1">
      <c r="A72" s="31">
        <v>35</v>
      </c>
      <c r="B72" s="35" t="s">
        <v>133</v>
      </c>
      <c r="C72" s="64" t="s">
        <v>36</v>
      </c>
      <c r="D72" s="65">
        <v>6</v>
      </c>
      <c r="E72" s="65">
        <v>1718</v>
      </c>
      <c r="F72" s="65">
        <v>258</v>
      </c>
      <c r="G72" s="65">
        <v>343</v>
      </c>
      <c r="H72" s="64"/>
      <c r="I72" s="66">
        <f t="shared" si="7"/>
        <v>2319</v>
      </c>
      <c r="J72" s="65">
        <v>1</v>
      </c>
      <c r="K72" s="64"/>
      <c r="L72" s="64"/>
      <c r="M72" s="64"/>
      <c r="N72" s="64"/>
      <c r="O72" s="64"/>
      <c r="P72" s="64"/>
      <c r="Q72" s="66"/>
      <c r="R72" s="64"/>
      <c r="S72" s="64"/>
      <c r="T72" s="66">
        <f t="shared" si="6"/>
        <v>2319</v>
      </c>
    </row>
    <row r="73" spans="1:20" s="12" customFormat="1" ht="27" customHeight="1">
      <c r="A73" s="31">
        <v>36</v>
      </c>
      <c r="B73" s="35" t="s">
        <v>133</v>
      </c>
      <c r="C73" s="64" t="s">
        <v>123</v>
      </c>
      <c r="D73" s="65">
        <v>6</v>
      </c>
      <c r="E73" s="65">
        <v>1718</v>
      </c>
      <c r="F73" s="65">
        <v>258</v>
      </c>
      <c r="G73" s="65">
        <v>343</v>
      </c>
      <c r="H73" s="64"/>
      <c r="I73" s="66">
        <f t="shared" si="7"/>
        <v>2319</v>
      </c>
      <c r="J73" s="65">
        <v>1</v>
      </c>
      <c r="K73" s="64"/>
      <c r="L73" s="64"/>
      <c r="M73" s="64"/>
      <c r="N73" s="64"/>
      <c r="O73" s="64"/>
      <c r="P73" s="64"/>
      <c r="Q73" s="66"/>
      <c r="R73" s="64"/>
      <c r="S73" s="64"/>
      <c r="T73" s="66">
        <f t="shared" si="6"/>
        <v>2319</v>
      </c>
    </row>
    <row r="74" spans="1:20" s="12" customFormat="1" ht="27" customHeight="1">
      <c r="A74" s="31">
        <v>37</v>
      </c>
      <c r="B74" s="35" t="s">
        <v>133</v>
      </c>
      <c r="C74" s="64" t="s">
        <v>38</v>
      </c>
      <c r="D74" s="65">
        <v>6</v>
      </c>
      <c r="E74" s="65">
        <v>1718</v>
      </c>
      <c r="F74" s="65">
        <v>258</v>
      </c>
      <c r="G74" s="65">
        <v>343</v>
      </c>
      <c r="H74" s="64"/>
      <c r="I74" s="66">
        <f t="shared" si="7"/>
        <v>2319</v>
      </c>
      <c r="J74" s="65">
        <v>1</v>
      </c>
      <c r="K74" s="64"/>
      <c r="L74" s="64"/>
      <c r="M74" s="64"/>
      <c r="N74" s="64"/>
      <c r="O74" s="64"/>
      <c r="P74" s="64"/>
      <c r="Q74" s="66"/>
      <c r="R74" s="64"/>
      <c r="S74" s="64"/>
      <c r="T74" s="66">
        <f t="shared" si="6"/>
        <v>2319</v>
      </c>
    </row>
    <row r="75" spans="1:20" s="12" customFormat="1" ht="27" customHeight="1">
      <c r="A75" s="31">
        <v>38</v>
      </c>
      <c r="B75" s="35" t="s">
        <v>133</v>
      </c>
      <c r="C75" s="64" t="s">
        <v>39</v>
      </c>
      <c r="D75" s="65">
        <v>6</v>
      </c>
      <c r="E75" s="65">
        <v>1718</v>
      </c>
      <c r="F75" s="65">
        <v>258</v>
      </c>
      <c r="G75" s="65">
        <v>343</v>
      </c>
      <c r="H75" s="64"/>
      <c r="I75" s="66">
        <f t="shared" si="7"/>
        <v>2319</v>
      </c>
      <c r="J75" s="65">
        <v>1</v>
      </c>
      <c r="K75" s="64"/>
      <c r="L75" s="64"/>
      <c r="M75" s="64"/>
      <c r="N75" s="64"/>
      <c r="O75" s="64"/>
      <c r="P75" s="64"/>
      <c r="Q75" s="66"/>
      <c r="R75" s="64"/>
      <c r="S75" s="64"/>
      <c r="T75" s="66">
        <f t="shared" si="6"/>
        <v>2319</v>
      </c>
    </row>
    <row r="76" spans="1:20" s="12" customFormat="1" ht="27" customHeight="1">
      <c r="A76" s="31">
        <v>39</v>
      </c>
      <c r="B76" s="35" t="s">
        <v>133</v>
      </c>
      <c r="C76" s="64" t="s">
        <v>40</v>
      </c>
      <c r="D76" s="65">
        <v>6</v>
      </c>
      <c r="E76" s="65">
        <v>1718</v>
      </c>
      <c r="F76" s="65">
        <v>258</v>
      </c>
      <c r="G76" s="65">
        <v>343</v>
      </c>
      <c r="H76" s="64"/>
      <c r="I76" s="66">
        <f t="shared" si="7"/>
        <v>2319</v>
      </c>
      <c r="J76" s="65">
        <v>1</v>
      </c>
      <c r="K76" s="64"/>
      <c r="L76" s="64"/>
      <c r="M76" s="64"/>
      <c r="N76" s="64"/>
      <c r="O76" s="64"/>
      <c r="P76" s="64"/>
      <c r="Q76" s="66"/>
      <c r="R76" s="64"/>
      <c r="S76" s="64"/>
      <c r="T76" s="66">
        <f t="shared" si="6"/>
        <v>2319</v>
      </c>
    </row>
    <row r="77" spans="1:20" s="12" customFormat="1" ht="24.75" customHeight="1">
      <c r="A77" s="31">
        <v>40</v>
      </c>
      <c r="B77" s="35" t="s">
        <v>133</v>
      </c>
      <c r="C77" s="64" t="s">
        <v>85</v>
      </c>
      <c r="D77" s="65">
        <v>6</v>
      </c>
      <c r="E77" s="65">
        <v>1718</v>
      </c>
      <c r="F77" s="65">
        <v>258</v>
      </c>
      <c r="G77" s="65">
        <v>343</v>
      </c>
      <c r="H77" s="64"/>
      <c r="I77" s="66">
        <f t="shared" si="7"/>
        <v>2319</v>
      </c>
      <c r="J77" s="65">
        <v>1</v>
      </c>
      <c r="K77" s="64"/>
      <c r="L77" s="64"/>
      <c r="M77" s="64"/>
      <c r="N77" s="64"/>
      <c r="O77" s="64"/>
      <c r="P77" s="64"/>
      <c r="Q77" s="66"/>
      <c r="R77" s="64"/>
      <c r="S77" s="64"/>
      <c r="T77" s="66">
        <f t="shared" si="6"/>
        <v>2319</v>
      </c>
    </row>
    <row r="78" spans="1:20" s="12" customFormat="1" ht="27" customHeight="1">
      <c r="A78" s="31">
        <v>41</v>
      </c>
      <c r="B78" s="35" t="s">
        <v>133</v>
      </c>
      <c r="C78" s="64" t="s">
        <v>41</v>
      </c>
      <c r="D78" s="65">
        <v>6</v>
      </c>
      <c r="E78" s="65">
        <v>1718</v>
      </c>
      <c r="F78" s="65">
        <v>258</v>
      </c>
      <c r="G78" s="65">
        <v>343</v>
      </c>
      <c r="H78" s="64"/>
      <c r="I78" s="66">
        <f t="shared" si="7"/>
        <v>2319</v>
      </c>
      <c r="J78" s="65">
        <v>1</v>
      </c>
      <c r="K78" s="64"/>
      <c r="L78" s="64"/>
      <c r="M78" s="64"/>
      <c r="N78" s="64"/>
      <c r="O78" s="64"/>
      <c r="P78" s="64"/>
      <c r="Q78" s="66"/>
      <c r="R78" s="64"/>
      <c r="S78" s="64"/>
      <c r="T78" s="66">
        <f t="shared" si="6"/>
        <v>2319</v>
      </c>
    </row>
    <row r="79" spans="1:20" s="12" customFormat="1" ht="27" customHeight="1">
      <c r="A79" s="31">
        <v>42</v>
      </c>
      <c r="B79" s="35" t="s">
        <v>133</v>
      </c>
      <c r="C79" s="64" t="s">
        <v>42</v>
      </c>
      <c r="D79" s="65">
        <v>6</v>
      </c>
      <c r="E79" s="65">
        <v>1718</v>
      </c>
      <c r="F79" s="65">
        <v>258</v>
      </c>
      <c r="G79" s="65">
        <v>343</v>
      </c>
      <c r="H79" s="64"/>
      <c r="I79" s="66">
        <f t="shared" si="7"/>
        <v>2319</v>
      </c>
      <c r="J79" s="65">
        <v>1</v>
      </c>
      <c r="K79" s="64"/>
      <c r="L79" s="64"/>
      <c r="M79" s="64"/>
      <c r="N79" s="64"/>
      <c r="O79" s="64"/>
      <c r="P79" s="64"/>
      <c r="Q79" s="66"/>
      <c r="R79" s="64"/>
      <c r="S79" s="64"/>
      <c r="T79" s="66">
        <f t="shared" si="6"/>
        <v>2319</v>
      </c>
    </row>
    <row r="80" spans="1:20" s="12" customFormat="1" ht="27" customHeight="1">
      <c r="A80" s="31">
        <v>43</v>
      </c>
      <c r="B80" s="35" t="s">
        <v>133</v>
      </c>
      <c r="C80" s="64" t="s">
        <v>43</v>
      </c>
      <c r="D80" s="65">
        <v>6</v>
      </c>
      <c r="E80" s="65">
        <v>1718</v>
      </c>
      <c r="F80" s="65">
        <v>258</v>
      </c>
      <c r="G80" s="65">
        <v>343</v>
      </c>
      <c r="H80" s="64"/>
      <c r="I80" s="66">
        <f t="shared" si="7"/>
        <v>2319</v>
      </c>
      <c r="J80" s="65">
        <v>1</v>
      </c>
      <c r="K80" s="64"/>
      <c r="L80" s="64"/>
      <c r="M80" s="64"/>
      <c r="N80" s="64"/>
      <c r="O80" s="64"/>
      <c r="P80" s="64"/>
      <c r="Q80" s="66"/>
      <c r="R80" s="64"/>
      <c r="S80" s="64"/>
      <c r="T80" s="66">
        <f t="shared" si="6"/>
        <v>2319</v>
      </c>
    </row>
    <row r="81" spans="1:20" s="12" customFormat="1" ht="27" customHeight="1">
      <c r="A81" s="31">
        <v>44</v>
      </c>
      <c r="B81" s="35" t="s">
        <v>133</v>
      </c>
      <c r="C81" s="64" t="s">
        <v>44</v>
      </c>
      <c r="D81" s="65">
        <v>6</v>
      </c>
      <c r="E81" s="65">
        <v>1718</v>
      </c>
      <c r="F81" s="65">
        <v>258</v>
      </c>
      <c r="G81" s="65">
        <v>343</v>
      </c>
      <c r="H81" s="64"/>
      <c r="I81" s="66">
        <f t="shared" si="7"/>
        <v>2319</v>
      </c>
      <c r="J81" s="65">
        <v>1</v>
      </c>
      <c r="K81" s="64"/>
      <c r="L81" s="64"/>
      <c r="M81" s="64"/>
      <c r="N81" s="64"/>
      <c r="O81" s="64"/>
      <c r="P81" s="64"/>
      <c r="Q81" s="66"/>
      <c r="R81" s="64"/>
      <c r="S81" s="64"/>
      <c r="T81" s="66">
        <f t="shared" si="6"/>
        <v>2319</v>
      </c>
    </row>
    <row r="82" spans="1:20" s="12" customFormat="1" ht="27" customHeight="1">
      <c r="A82" s="31">
        <v>45</v>
      </c>
      <c r="B82" s="35" t="s">
        <v>133</v>
      </c>
      <c r="C82" s="64" t="s">
        <v>45</v>
      </c>
      <c r="D82" s="65">
        <v>6</v>
      </c>
      <c r="E82" s="65">
        <v>1718</v>
      </c>
      <c r="F82" s="65">
        <v>258</v>
      </c>
      <c r="G82" s="65">
        <v>343</v>
      </c>
      <c r="H82" s="64"/>
      <c r="I82" s="66">
        <f t="shared" si="7"/>
        <v>2319</v>
      </c>
      <c r="J82" s="65">
        <v>1</v>
      </c>
      <c r="K82" s="64"/>
      <c r="L82" s="64"/>
      <c r="M82" s="64"/>
      <c r="N82" s="64"/>
      <c r="O82" s="64"/>
      <c r="P82" s="64"/>
      <c r="Q82" s="66"/>
      <c r="R82" s="64"/>
      <c r="S82" s="64"/>
      <c r="T82" s="66">
        <f t="shared" si="6"/>
        <v>2319</v>
      </c>
    </row>
    <row r="83" spans="1:20" s="12" customFormat="1" ht="27" customHeight="1">
      <c r="A83" s="31">
        <v>46</v>
      </c>
      <c r="B83" s="35" t="s">
        <v>133</v>
      </c>
      <c r="C83" s="64" t="s">
        <v>46</v>
      </c>
      <c r="D83" s="65">
        <v>6</v>
      </c>
      <c r="E83" s="65">
        <v>1718</v>
      </c>
      <c r="F83" s="65">
        <v>258</v>
      </c>
      <c r="G83" s="65">
        <v>343</v>
      </c>
      <c r="H83" s="64"/>
      <c r="I83" s="66">
        <f t="shared" si="7"/>
        <v>2319</v>
      </c>
      <c r="J83" s="65">
        <v>1</v>
      </c>
      <c r="K83" s="64"/>
      <c r="L83" s="64"/>
      <c r="M83" s="64"/>
      <c r="N83" s="64"/>
      <c r="O83" s="64"/>
      <c r="P83" s="64"/>
      <c r="Q83" s="66"/>
      <c r="R83" s="64"/>
      <c r="S83" s="64"/>
      <c r="T83" s="66">
        <f t="shared" si="6"/>
        <v>2319</v>
      </c>
    </row>
    <row r="84" spans="1:20" s="12" customFormat="1" ht="27" customHeight="1">
      <c r="A84" s="31">
        <v>47</v>
      </c>
      <c r="B84" s="35" t="s">
        <v>133</v>
      </c>
      <c r="C84" s="64" t="s">
        <v>47</v>
      </c>
      <c r="D84" s="65">
        <v>6</v>
      </c>
      <c r="E84" s="65">
        <v>1718</v>
      </c>
      <c r="F84" s="65">
        <v>258</v>
      </c>
      <c r="G84" s="65">
        <v>343</v>
      </c>
      <c r="H84" s="64"/>
      <c r="I84" s="66">
        <f t="shared" si="7"/>
        <v>2319</v>
      </c>
      <c r="J84" s="65">
        <v>1</v>
      </c>
      <c r="K84" s="64"/>
      <c r="L84" s="64"/>
      <c r="M84" s="64"/>
      <c r="N84" s="64"/>
      <c r="O84" s="64"/>
      <c r="P84" s="64"/>
      <c r="Q84" s="66"/>
      <c r="R84" s="64"/>
      <c r="S84" s="64"/>
      <c r="T84" s="66">
        <f t="shared" si="6"/>
        <v>2319</v>
      </c>
    </row>
    <row r="85" spans="1:20" s="12" customFormat="1" ht="27" customHeight="1">
      <c r="A85" s="31">
        <v>48</v>
      </c>
      <c r="B85" s="35" t="s">
        <v>133</v>
      </c>
      <c r="C85" s="64" t="s">
        <v>48</v>
      </c>
      <c r="D85" s="65">
        <v>6</v>
      </c>
      <c r="E85" s="65">
        <v>1718</v>
      </c>
      <c r="F85" s="65">
        <v>258</v>
      </c>
      <c r="G85" s="65">
        <v>343</v>
      </c>
      <c r="H85" s="64"/>
      <c r="I85" s="66">
        <f t="shared" si="7"/>
        <v>2319</v>
      </c>
      <c r="J85" s="65">
        <v>1</v>
      </c>
      <c r="K85" s="64"/>
      <c r="L85" s="64"/>
      <c r="M85" s="64"/>
      <c r="N85" s="64"/>
      <c r="O85" s="64"/>
      <c r="P85" s="64"/>
      <c r="Q85" s="66"/>
      <c r="R85" s="64"/>
      <c r="S85" s="64"/>
      <c r="T85" s="66">
        <f t="shared" si="6"/>
        <v>2319</v>
      </c>
    </row>
    <row r="86" spans="1:20" s="12" customFormat="1" ht="27" customHeight="1">
      <c r="A86" s="31">
        <v>49</v>
      </c>
      <c r="B86" s="35" t="s">
        <v>133</v>
      </c>
      <c r="C86" s="64" t="s">
        <v>49</v>
      </c>
      <c r="D86" s="65">
        <v>6</v>
      </c>
      <c r="E86" s="65">
        <v>1718</v>
      </c>
      <c r="F86" s="65">
        <v>258</v>
      </c>
      <c r="G86" s="65">
        <v>343</v>
      </c>
      <c r="H86" s="64"/>
      <c r="I86" s="66">
        <f t="shared" si="7"/>
        <v>2319</v>
      </c>
      <c r="J86" s="65">
        <v>1</v>
      </c>
      <c r="K86" s="64"/>
      <c r="L86" s="64"/>
      <c r="M86" s="64"/>
      <c r="N86" s="64"/>
      <c r="O86" s="64"/>
      <c r="P86" s="64"/>
      <c r="Q86" s="66"/>
      <c r="R86" s="64"/>
      <c r="S86" s="64"/>
      <c r="T86" s="66">
        <f t="shared" si="6"/>
        <v>2319</v>
      </c>
    </row>
    <row r="87" spans="1:20" s="12" customFormat="1" ht="27" customHeight="1">
      <c r="A87" s="31">
        <v>50</v>
      </c>
      <c r="B87" s="35" t="s">
        <v>133</v>
      </c>
      <c r="C87" s="64" t="s">
        <v>84</v>
      </c>
      <c r="D87" s="65">
        <v>6</v>
      </c>
      <c r="E87" s="65">
        <v>1718</v>
      </c>
      <c r="F87" s="65">
        <v>258</v>
      </c>
      <c r="G87" s="65">
        <v>343</v>
      </c>
      <c r="H87" s="64"/>
      <c r="I87" s="66">
        <f t="shared" si="7"/>
        <v>2319</v>
      </c>
      <c r="J87" s="65">
        <v>1</v>
      </c>
      <c r="K87" s="64"/>
      <c r="L87" s="64"/>
      <c r="M87" s="64"/>
      <c r="N87" s="64"/>
      <c r="O87" s="64"/>
      <c r="P87" s="64"/>
      <c r="Q87" s="66"/>
      <c r="R87" s="64"/>
      <c r="S87" s="64"/>
      <c r="T87" s="66">
        <f t="shared" si="6"/>
        <v>2319</v>
      </c>
    </row>
    <row r="88" spans="1:20" s="12" customFormat="1" ht="27" customHeight="1">
      <c r="A88" s="31">
        <v>51</v>
      </c>
      <c r="B88" s="35" t="s">
        <v>133</v>
      </c>
      <c r="C88" s="64" t="s">
        <v>129</v>
      </c>
      <c r="D88" s="65">
        <v>6</v>
      </c>
      <c r="E88" s="65">
        <v>1718</v>
      </c>
      <c r="F88" s="65">
        <v>258</v>
      </c>
      <c r="G88" s="65">
        <v>343</v>
      </c>
      <c r="H88" s="64"/>
      <c r="I88" s="66">
        <f t="shared" si="7"/>
        <v>2319</v>
      </c>
      <c r="J88" s="65">
        <v>1</v>
      </c>
      <c r="K88" s="64"/>
      <c r="L88" s="64"/>
      <c r="M88" s="64"/>
      <c r="N88" s="64"/>
      <c r="O88" s="64"/>
      <c r="P88" s="64"/>
      <c r="Q88" s="66"/>
      <c r="R88" s="64"/>
      <c r="S88" s="64"/>
      <c r="T88" s="66">
        <f t="shared" si="6"/>
        <v>2319</v>
      </c>
    </row>
    <row r="89" spans="1:20" s="12" customFormat="1" ht="27" customHeight="1">
      <c r="A89" s="31">
        <v>52</v>
      </c>
      <c r="B89" s="35" t="s">
        <v>133</v>
      </c>
      <c r="C89" s="64" t="s">
        <v>50</v>
      </c>
      <c r="D89" s="65">
        <v>6</v>
      </c>
      <c r="E89" s="65">
        <v>1718</v>
      </c>
      <c r="F89" s="65">
        <v>258</v>
      </c>
      <c r="G89" s="65">
        <v>343</v>
      </c>
      <c r="H89" s="64"/>
      <c r="I89" s="66">
        <f t="shared" si="7"/>
        <v>2319</v>
      </c>
      <c r="J89" s="65">
        <v>1</v>
      </c>
      <c r="K89" s="64"/>
      <c r="L89" s="64"/>
      <c r="M89" s="64"/>
      <c r="N89" s="64"/>
      <c r="O89" s="64"/>
      <c r="P89" s="64"/>
      <c r="Q89" s="66"/>
      <c r="R89" s="64"/>
      <c r="S89" s="64"/>
      <c r="T89" s="66">
        <f t="shared" si="6"/>
        <v>2319</v>
      </c>
    </row>
    <row r="90" spans="1:20" s="12" customFormat="1" ht="27" customHeight="1">
      <c r="A90" s="31">
        <v>53</v>
      </c>
      <c r="B90" s="35" t="s">
        <v>133</v>
      </c>
      <c r="C90" s="64" t="s">
        <v>131</v>
      </c>
      <c r="D90" s="65">
        <v>6</v>
      </c>
      <c r="E90" s="65">
        <v>1718</v>
      </c>
      <c r="F90" s="65">
        <v>258</v>
      </c>
      <c r="G90" s="65">
        <v>343</v>
      </c>
      <c r="H90" s="64"/>
      <c r="I90" s="66">
        <f t="shared" si="7"/>
        <v>2319</v>
      </c>
      <c r="J90" s="65">
        <v>1</v>
      </c>
      <c r="K90" s="64"/>
      <c r="L90" s="64"/>
      <c r="M90" s="64"/>
      <c r="N90" s="64"/>
      <c r="O90" s="64"/>
      <c r="P90" s="64"/>
      <c r="Q90" s="66"/>
      <c r="R90" s="64"/>
      <c r="S90" s="64"/>
      <c r="T90" s="66">
        <f t="shared" si="6"/>
        <v>2319</v>
      </c>
    </row>
    <row r="91" spans="1:20" s="12" customFormat="1" ht="27" customHeight="1">
      <c r="A91" s="31">
        <v>54</v>
      </c>
      <c r="B91" s="35" t="s">
        <v>133</v>
      </c>
      <c r="C91" s="64" t="s">
        <v>51</v>
      </c>
      <c r="D91" s="65">
        <v>6</v>
      </c>
      <c r="E91" s="65">
        <v>1718</v>
      </c>
      <c r="F91" s="65">
        <v>258</v>
      </c>
      <c r="G91" s="65">
        <v>343</v>
      </c>
      <c r="H91" s="64"/>
      <c r="I91" s="66">
        <f t="shared" si="7"/>
        <v>2319</v>
      </c>
      <c r="J91" s="65">
        <v>1</v>
      </c>
      <c r="K91" s="64"/>
      <c r="L91" s="64"/>
      <c r="M91" s="64"/>
      <c r="N91" s="64"/>
      <c r="O91" s="64"/>
      <c r="P91" s="64"/>
      <c r="Q91" s="66"/>
      <c r="R91" s="64"/>
      <c r="S91" s="64"/>
      <c r="T91" s="66">
        <f t="shared" si="6"/>
        <v>2319</v>
      </c>
    </row>
    <row r="92" spans="1:20" s="12" customFormat="1" ht="27" customHeight="1">
      <c r="A92" s="31">
        <v>55</v>
      </c>
      <c r="B92" s="35" t="s">
        <v>133</v>
      </c>
      <c r="C92" s="64" t="s">
        <v>52</v>
      </c>
      <c r="D92" s="65">
        <v>6</v>
      </c>
      <c r="E92" s="65">
        <v>1718</v>
      </c>
      <c r="F92" s="65">
        <v>258</v>
      </c>
      <c r="G92" s="65">
        <v>343</v>
      </c>
      <c r="H92" s="64"/>
      <c r="I92" s="66">
        <f t="shared" si="7"/>
        <v>2319</v>
      </c>
      <c r="J92" s="65">
        <v>1</v>
      </c>
      <c r="K92" s="64"/>
      <c r="L92" s="64"/>
      <c r="M92" s="64"/>
      <c r="N92" s="64"/>
      <c r="O92" s="64"/>
      <c r="P92" s="64"/>
      <c r="Q92" s="66"/>
      <c r="R92" s="64"/>
      <c r="S92" s="64"/>
      <c r="T92" s="66">
        <f t="shared" si="6"/>
        <v>2319</v>
      </c>
    </row>
    <row r="93" spans="1:20" s="12" customFormat="1" ht="27" customHeight="1">
      <c r="A93" s="31">
        <v>56</v>
      </c>
      <c r="B93" s="35" t="s">
        <v>133</v>
      </c>
      <c r="C93" s="64" t="s">
        <v>53</v>
      </c>
      <c r="D93" s="65">
        <v>6</v>
      </c>
      <c r="E93" s="65">
        <v>1718</v>
      </c>
      <c r="F93" s="65">
        <v>258</v>
      </c>
      <c r="G93" s="65">
        <v>343</v>
      </c>
      <c r="H93" s="64"/>
      <c r="I93" s="66">
        <f t="shared" si="7"/>
        <v>2319</v>
      </c>
      <c r="J93" s="65">
        <v>1</v>
      </c>
      <c r="K93" s="64"/>
      <c r="L93" s="64"/>
      <c r="M93" s="64"/>
      <c r="N93" s="64"/>
      <c r="O93" s="64"/>
      <c r="P93" s="64"/>
      <c r="Q93" s="66"/>
      <c r="R93" s="64"/>
      <c r="S93" s="64"/>
      <c r="T93" s="66">
        <f t="shared" si="6"/>
        <v>2319</v>
      </c>
    </row>
    <row r="94" spans="1:20" s="12" customFormat="1" ht="27" customHeight="1">
      <c r="A94" s="31">
        <v>57</v>
      </c>
      <c r="B94" s="35" t="s">
        <v>133</v>
      </c>
      <c r="C94" s="64" t="s">
        <v>54</v>
      </c>
      <c r="D94" s="65">
        <v>6</v>
      </c>
      <c r="E94" s="65">
        <v>1718</v>
      </c>
      <c r="F94" s="65">
        <v>258</v>
      </c>
      <c r="G94" s="65">
        <v>343</v>
      </c>
      <c r="H94" s="64"/>
      <c r="I94" s="66">
        <f t="shared" si="7"/>
        <v>2319</v>
      </c>
      <c r="J94" s="65">
        <v>1</v>
      </c>
      <c r="K94" s="64"/>
      <c r="L94" s="64"/>
      <c r="M94" s="64"/>
      <c r="N94" s="64"/>
      <c r="O94" s="64"/>
      <c r="P94" s="64"/>
      <c r="Q94" s="66"/>
      <c r="R94" s="64"/>
      <c r="S94" s="64"/>
      <c r="T94" s="66">
        <f t="shared" si="6"/>
        <v>2319</v>
      </c>
    </row>
    <row r="95" spans="1:20" s="12" customFormat="1" ht="27" customHeight="1">
      <c r="A95" s="31">
        <v>58</v>
      </c>
      <c r="B95" s="35" t="s">
        <v>133</v>
      </c>
      <c r="C95" s="64" t="s">
        <v>132</v>
      </c>
      <c r="D95" s="65">
        <v>6</v>
      </c>
      <c r="E95" s="65">
        <v>1718</v>
      </c>
      <c r="F95" s="65">
        <v>258</v>
      </c>
      <c r="G95" s="65">
        <v>343</v>
      </c>
      <c r="H95" s="64"/>
      <c r="I95" s="66">
        <f t="shared" si="7"/>
        <v>2319</v>
      </c>
      <c r="J95" s="65">
        <v>1</v>
      </c>
      <c r="K95" s="64"/>
      <c r="L95" s="64"/>
      <c r="M95" s="64"/>
      <c r="N95" s="64"/>
      <c r="O95" s="64"/>
      <c r="P95" s="64"/>
      <c r="Q95" s="66"/>
      <c r="R95" s="64"/>
      <c r="S95" s="64"/>
      <c r="T95" s="66">
        <f t="shared" si="6"/>
        <v>2319</v>
      </c>
    </row>
    <row r="96" spans="1:20" s="12" customFormat="1" ht="27" customHeight="1">
      <c r="A96" s="31">
        <v>59</v>
      </c>
      <c r="B96" s="35" t="s">
        <v>133</v>
      </c>
      <c r="C96" s="64" t="s">
        <v>55</v>
      </c>
      <c r="D96" s="65">
        <v>6</v>
      </c>
      <c r="E96" s="65">
        <v>1718</v>
      </c>
      <c r="F96" s="65">
        <v>258</v>
      </c>
      <c r="G96" s="65">
        <v>343</v>
      </c>
      <c r="H96" s="64"/>
      <c r="I96" s="66">
        <f t="shared" si="7"/>
        <v>2319</v>
      </c>
      <c r="J96" s="65">
        <v>1</v>
      </c>
      <c r="K96" s="64"/>
      <c r="L96" s="64"/>
      <c r="M96" s="64"/>
      <c r="N96" s="64"/>
      <c r="O96" s="64"/>
      <c r="P96" s="64"/>
      <c r="Q96" s="66"/>
      <c r="R96" s="64"/>
      <c r="S96" s="64"/>
      <c r="T96" s="66">
        <f t="shared" si="6"/>
        <v>2319</v>
      </c>
    </row>
    <row r="97" spans="1:20" s="12" customFormat="1" ht="27" customHeight="1">
      <c r="A97" s="31">
        <v>60</v>
      </c>
      <c r="B97" s="35" t="s">
        <v>133</v>
      </c>
      <c r="C97" s="64" t="s">
        <v>56</v>
      </c>
      <c r="D97" s="65">
        <v>6</v>
      </c>
      <c r="E97" s="65">
        <v>1718</v>
      </c>
      <c r="F97" s="65">
        <v>258</v>
      </c>
      <c r="G97" s="65">
        <v>343</v>
      </c>
      <c r="H97" s="64"/>
      <c r="I97" s="66">
        <f t="shared" si="7"/>
        <v>2319</v>
      </c>
      <c r="J97" s="65">
        <v>1</v>
      </c>
      <c r="K97" s="64"/>
      <c r="L97" s="64"/>
      <c r="M97" s="64"/>
      <c r="N97" s="64"/>
      <c r="O97" s="64"/>
      <c r="P97" s="64"/>
      <c r="Q97" s="66"/>
      <c r="R97" s="64"/>
      <c r="S97" s="64"/>
      <c r="T97" s="66">
        <f t="shared" si="6"/>
        <v>2319</v>
      </c>
    </row>
    <row r="98" spans="1:20" s="12" customFormat="1" ht="27" customHeight="1">
      <c r="A98" s="31">
        <v>61</v>
      </c>
      <c r="B98" s="35" t="s">
        <v>133</v>
      </c>
      <c r="C98" s="64" t="s">
        <v>60</v>
      </c>
      <c r="D98" s="65">
        <v>6</v>
      </c>
      <c r="E98" s="65">
        <v>1718</v>
      </c>
      <c r="F98" s="65">
        <v>258</v>
      </c>
      <c r="G98" s="65">
        <v>343</v>
      </c>
      <c r="H98" s="64"/>
      <c r="I98" s="66">
        <f t="shared" si="7"/>
        <v>2319</v>
      </c>
      <c r="J98" s="65">
        <v>1</v>
      </c>
      <c r="K98" s="64"/>
      <c r="L98" s="64"/>
      <c r="M98" s="64"/>
      <c r="N98" s="64"/>
      <c r="O98" s="64"/>
      <c r="P98" s="64"/>
      <c r="Q98" s="66"/>
      <c r="R98" s="64"/>
      <c r="S98" s="64"/>
      <c r="T98" s="66">
        <f t="shared" si="6"/>
        <v>2319</v>
      </c>
    </row>
    <row r="99" spans="1:20" s="12" customFormat="1" ht="27" customHeight="1">
      <c r="A99" s="31">
        <v>62</v>
      </c>
      <c r="B99" s="35" t="s">
        <v>133</v>
      </c>
      <c r="C99" s="64" t="s">
        <v>57</v>
      </c>
      <c r="D99" s="65">
        <v>6</v>
      </c>
      <c r="E99" s="65">
        <v>1718</v>
      </c>
      <c r="F99" s="65">
        <v>258</v>
      </c>
      <c r="G99" s="65">
        <v>343</v>
      </c>
      <c r="H99" s="64"/>
      <c r="I99" s="66">
        <f t="shared" si="7"/>
        <v>2319</v>
      </c>
      <c r="J99" s="65">
        <v>1</v>
      </c>
      <c r="K99" s="64"/>
      <c r="L99" s="64"/>
      <c r="M99" s="64"/>
      <c r="N99" s="64"/>
      <c r="O99" s="64"/>
      <c r="P99" s="64"/>
      <c r="Q99" s="66"/>
      <c r="R99" s="64"/>
      <c r="S99" s="64"/>
      <c r="T99" s="66">
        <f t="shared" si="6"/>
        <v>2319</v>
      </c>
    </row>
    <row r="100" spans="1:20" s="12" customFormat="1" ht="27" customHeight="1">
      <c r="A100" s="31">
        <v>63</v>
      </c>
      <c r="B100" s="35" t="s">
        <v>133</v>
      </c>
      <c r="C100" s="64" t="s">
        <v>58</v>
      </c>
      <c r="D100" s="65">
        <v>6</v>
      </c>
      <c r="E100" s="65">
        <v>1718</v>
      </c>
      <c r="F100" s="65">
        <v>258</v>
      </c>
      <c r="G100" s="65">
        <v>343</v>
      </c>
      <c r="H100" s="64"/>
      <c r="I100" s="66">
        <f t="shared" si="7"/>
        <v>2319</v>
      </c>
      <c r="J100" s="65">
        <v>1</v>
      </c>
      <c r="K100" s="64"/>
      <c r="L100" s="64"/>
      <c r="M100" s="64"/>
      <c r="N100" s="64"/>
      <c r="O100" s="64"/>
      <c r="P100" s="64"/>
      <c r="Q100" s="66"/>
      <c r="R100" s="64"/>
      <c r="S100" s="64"/>
      <c r="T100" s="66">
        <f t="shared" si="6"/>
        <v>2319</v>
      </c>
    </row>
    <row r="101" spans="1:20" s="12" customFormat="1" ht="27" customHeight="1">
      <c r="A101" s="31">
        <v>64</v>
      </c>
      <c r="B101" s="35" t="s">
        <v>133</v>
      </c>
      <c r="C101" s="64" t="s">
        <v>59</v>
      </c>
      <c r="D101" s="65">
        <v>6</v>
      </c>
      <c r="E101" s="65">
        <v>1718</v>
      </c>
      <c r="F101" s="65">
        <v>258</v>
      </c>
      <c r="G101" s="65">
        <v>343</v>
      </c>
      <c r="H101" s="64"/>
      <c r="I101" s="66">
        <f t="shared" si="7"/>
        <v>2319</v>
      </c>
      <c r="J101" s="65">
        <v>1</v>
      </c>
      <c r="K101" s="64"/>
      <c r="L101" s="64"/>
      <c r="M101" s="64"/>
      <c r="N101" s="64"/>
      <c r="O101" s="64"/>
      <c r="P101" s="64"/>
      <c r="Q101" s="66"/>
      <c r="R101" s="64"/>
      <c r="S101" s="64"/>
      <c r="T101" s="66">
        <f t="shared" si="6"/>
        <v>2319</v>
      </c>
    </row>
    <row r="102" spans="1:20" s="12" customFormat="1" ht="27" customHeight="1">
      <c r="A102" s="31">
        <v>65</v>
      </c>
      <c r="B102" s="35" t="s">
        <v>133</v>
      </c>
      <c r="C102" s="64" t="s">
        <v>116</v>
      </c>
      <c r="D102" s="65">
        <v>6</v>
      </c>
      <c r="E102" s="65">
        <v>1718</v>
      </c>
      <c r="F102" s="65">
        <v>258</v>
      </c>
      <c r="G102" s="65">
        <v>343</v>
      </c>
      <c r="H102" s="64"/>
      <c r="I102" s="66">
        <f>SUM(E102:H102)</f>
        <v>2319</v>
      </c>
      <c r="J102" s="65">
        <v>1</v>
      </c>
      <c r="K102" s="64"/>
      <c r="L102" s="64"/>
      <c r="M102" s="64"/>
      <c r="N102" s="64"/>
      <c r="O102" s="64"/>
      <c r="P102" s="64"/>
      <c r="Q102" s="66"/>
      <c r="R102" s="64"/>
      <c r="S102" s="64"/>
      <c r="T102" s="66">
        <f t="shared" si="6"/>
        <v>2319</v>
      </c>
    </row>
    <row r="103" spans="1:21" s="12" customFormat="1" ht="27" customHeight="1">
      <c r="A103" s="31">
        <v>66</v>
      </c>
      <c r="B103" s="35" t="s">
        <v>133</v>
      </c>
      <c r="C103" s="64" t="s">
        <v>130</v>
      </c>
      <c r="D103" s="65">
        <v>6</v>
      </c>
      <c r="E103" s="65">
        <v>1718</v>
      </c>
      <c r="F103" s="65">
        <v>258</v>
      </c>
      <c r="G103" s="65">
        <v>343</v>
      </c>
      <c r="H103" s="64">
        <v>430</v>
      </c>
      <c r="I103" s="66">
        <f>SUM(E103:H103)</f>
        <v>2749</v>
      </c>
      <c r="J103" s="65">
        <v>1</v>
      </c>
      <c r="K103" s="64"/>
      <c r="L103" s="64"/>
      <c r="M103" s="64"/>
      <c r="N103" s="64"/>
      <c r="O103" s="64"/>
      <c r="P103" s="64"/>
      <c r="Q103" s="66"/>
      <c r="R103" s="64"/>
      <c r="S103" s="64"/>
      <c r="T103" s="66">
        <f t="shared" si="6"/>
        <v>2749</v>
      </c>
      <c r="U103" s="15"/>
    </row>
    <row r="104" spans="1:22" s="12" customFormat="1" ht="27" customHeight="1">
      <c r="A104" s="31">
        <v>67</v>
      </c>
      <c r="B104" s="35" t="s">
        <v>133</v>
      </c>
      <c r="C104" s="64" t="s">
        <v>63</v>
      </c>
      <c r="D104" s="65">
        <v>6</v>
      </c>
      <c r="E104" s="65">
        <v>1718</v>
      </c>
      <c r="F104" s="65">
        <v>258</v>
      </c>
      <c r="G104" s="65">
        <v>343</v>
      </c>
      <c r="H104" s="64">
        <v>430</v>
      </c>
      <c r="I104" s="66">
        <f>SUM(E104:H104)</f>
        <v>2749</v>
      </c>
      <c r="J104" s="65">
        <v>1</v>
      </c>
      <c r="K104" s="64"/>
      <c r="L104" s="64"/>
      <c r="M104" s="64"/>
      <c r="N104" s="64"/>
      <c r="O104" s="64"/>
      <c r="P104" s="64"/>
      <c r="Q104" s="66"/>
      <c r="R104" s="64"/>
      <c r="S104" s="64"/>
      <c r="T104" s="66">
        <f t="shared" si="6"/>
        <v>2749</v>
      </c>
      <c r="U104" s="15"/>
      <c r="V104" s="14"/>
    </row>
    <row r="105" spans="1:22" s="60" customFormat="1" ht="12.75">
      <c r="A105" s="94"/>
      <c r="B105" s="92" t="s">
        <v>98</v>
      </c>
      <c r="C105" s="95"/>
      <c r="D105" s="92"/>
      <c r="E105" s="92">
        <f aca="true" t="shared" si="8" ref="E105:J105">SUM(E38:E104)</f>
        <v>116481</v>
      </c>
      <c r="F105" s="92">
        <f t="shared" si="8"/>
        <v>16770</v>
      </c>
      <c r="G105" s="92">
        <f t="shared" si="8"/>
        <v>22295</v>
      </c>
      <c r="H105" s="92">
        <f t="shared" si="8"/>
        <v>860</v>
      </c>
      <c r="I105" s="91">
        <f t="shared" si="8"/>
        <v>156406</v>
      </c>
      <c r="J105" s="92">
        <f t="shared" si="8"/>
        <v>67</v>
      </c>
      <c r="K105" s="90"/>
      <c r="L105" s="90"/>
      <c r="M105" s="90"/>
      <c r="N105" s="90"/>
      <c r="O105" s="90"/>
      <c r="P105" s="90"/>
      <c r="Q105" s="91">
        <f>SUM(Q38:Q104)</f>
        <v>2405.5</v>
      </c>
      <c r="R105" s="93"/>
      <c r="S105" s="91">
        <f>SUM(S38:S104)</f>
        <v>573.6</v>
      </c>
      <c r="T105" s="91">
        <f>SUM(T38:T104)</f>
        <v>159385.1</v>
      </c>
      <c r="U105" s="96"/>
      <c r="V105" s="61"/>
    </row>
    <row r="106" spans="1:20" s="12" customFormat="1" ht="45" customHeight="1">
      <c r="A106" s="9"/>
      <c r="B106" s="125" t="s">
        <v>177</v>
      </c>
      <c r="C106" s="126"/>
      <c r="D106" s="6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12" customFormat="1" ht="22.5">
      <c r="A107" s="9">
        <v>1</v>
      </c>
      <c r="B107" s="2" t="s">
        <v>17</v>
      </c>
      <c r="C107" s="9" t="s">
        <v>65</v>
      </c>
      <c r="D107" s="6">
        <v>11</v>
      </c>
      <c r="E107" s="32">
        <v>2334</v>
      </c>
      <c r="F107" s="6"/>
      <c r="G107" s="6"/>
      <c r="H107" s="6"/>
      <c r="I107" s="7">
        <f aca="true" t="shared" si="9" ref="I107:I124">SUM(E107:H107)</f>
        <v>2334</v>
      </c>
      <c r="J107" s="6">
        <v>1</v>
      </c>
      <c r="K107" s="4"/>
      <c r="L107" s="4"/>
      <c r="M107" s="4"/>
      <c r="N107" s="4"/>
      <c r="O107" s="4"/>
      <c r="P107" s="4">
        <v>50</v>
      </c>
      <c r="Q107" s="7">
        <f aca="true" t="shared" si="10" ref="Q107:Q114">(I107*P107%)</f>
        <v>1167</v>
      </c>
      <c r="R107" s="4">
        <v>20</v>
      </c>
      <c r="S107" s="7">
        <f>(I107*R107%)</f>
        <v>466.8</v>
      </c>
      <c r="T107" s="7">
        <f>(I107+Q107+S107)</f>
        <v>3967.8</v>
      </c>
    </row>
    <row r="108" spans="1:20" s="12" customFormat="1" ht="22.5">
      <c r="A108" s="64">
        <v>2</v>
      </c>
      <c r="B108" s="5" t="s">
        <v>136</v>
      </c>
      <c r="C108" s="9" t="s">
        <v>66</v>
      </c>
      <c r="D108" s="6">
        <v>10</v>
      </c>
      <c r="E108" s="8">
        <v>1078.5</v>
      </c>
      <c r="F108" s="32">
        <v>162</v>
      </c>
      <c r="G108" s="6"/>
      <c r="H108" s="6"/>
      <c r="I108" s="7">
        <f t="shared" si="9"/>
        <v>1240.5</v>
      </c>
      <c r="J108" s="6">
        <v>0.5</v>
      </c>
      <c r="K108" s="4"/>
      <c r="L108" s="4"/>
      <c r="M108" s="4"/>
      <c r="N108" s="4"/>
      <c r="O108" s="4"/>
      <c r="P108" s="4">
        <v>50</v>
      </c>
      <c r="Q108" s="7">
        <f t="shared" si="10"/>
        <v>620.25</v>
      </c>
      <c r="R108" s="4">
        <v>30</v>
      </c>
      <c r="S108" s="7">
        <f>(I108*R108%)</f>
        <v>372.15</v>
      </c>
      <c r="T108" s="7">
        <f>(I108+Q108+S108)</f>
        <v>2232.9</v>
      </c>
    </row>
    <row r="109" spans="1:20" s="12" customFormat="1" ht="24" customHeight="1">
      <c r="A109" s="9">
        <v>3</v>
      </c>
      <c r="B109" s="2" t="s">
        <v>161</v>
      </c>
      <c r="C109" s="9" t="s">
        <v>67</v>
      </c>
      <c r="D109" s="6">
        <v>6</v>
      </c>
      <c r="E109" s="32">
        <v>1718</v>
      </c>
      <c r="F109" s="6">
        <v>258</v>
      </c>
      <c r="G109" s="6"/>
      <c r="H109" s="6"/>
      <c r="I109" s="7">
        <f t="shared" si="9"/>
        <v>1976</v>
      </c>
      <c r="J109" s="6">
        <v>1</v>
      </c>
      <c r="K109" s="4"/>
      <c r="L109" s="4"/>
      <c r="M109" s="4"/>
      <c r="N109" s="4"/>
      <c r="O109" s="4"/>
      <c r="P109" s="4">
        <v>50</v>
      </c>
      <c r="Q109" s="7">
        <f t="shared" si="10"/>
        <v>988</v>
      </c>
      <c r="R109" s="4">
        <v>10</v>
      </c>
      <c r="S109" s="7">
        <f>(I109*R109%)</f>
        <v>197.60000000000002</v>
      </c>
      <c r="T109" s="7">
        <f>(I109+Q109+S109)</f>
        <v>3161.6</v>
      </c>
    </row>
    <row r="110" spans="1:20" s="12" customFormat="1" ht="33.75">
      <c r="A110" s="64">
        <v>4</v>
      </c>
      <c r="B110" s="2" t="s">
        <v>138</v>
      </c>
      <c r="C110" s="9" t="s">
        <v>121</v>
      </c>
      <c r="D110" s="6">
        <v>3</v>
      </c>
      <c r="E110" s="8">
        <v>1378.8</v>
      </c>
      <c r="F110" s="8">
        <v>207</v>
      </c>
      <c r="G110" s="6"/>
      <c r="H110" s="6"/>
      <c r="I110" s="7">
        <f t="shared" si="9"/>
        <v>1585.8</v>
      </c>
      <c r="J110" s="6">
        <v>0.9</v>
      </c>
      <c r="K110" s="4"/>
      <c r="L110" s="4">
        <v>10</v>
      </c>
      <c r="M110" s="7">
        <f aca="true" t="shared" si="11" ref="M110:M115">(I110*L110%)</f>
        <v>158.58</v>
      </c>
      <c r="N110" s="4"/>
      <c r="O110" s="4"/>
      <c r="P110" s="4">
        <v>40</v>
      </c>
      <c r="Q110" s="7">
        <f t="shared" si="10"/>
        <v>634.32</v>
      </c>
      <c r="R110" s="4"/>
      <c r="S110" s="4"/>
      <c r="T110" s="7">
        <f>(I110+M110+Q110)</f>
        <v>2378.7</v>
      </c>
    </row>
    <row r="111" spans="1:20" s="12" customFormat="1" ht="33.75">
      <c r="A111" s="64">
        <v>5</v>
      </c>
      <c r="B111" s="2" t="s">
        <v>138</v>
      </c>
      <c r="C111" s="9" t="s">
        <v>72</v>
      </c>
      <c r="D111" s="6">
        <v>3</v>
      </c>
      <c r="E111" s="8">
        <v>1378.8</v>
      </c>
      <c r="F111" s="8">
        <v>207</v>
      </c>
      <c r="G111" s="6"/>
      <c r="H111" s="6"/>
      <c r="I111" s="7">
        <f t="shared" si="9"/>
        <v>1585.8</v>
      </c>
      <c r="J111" s="6">
        <v>0.9</v>
      </c>
      <c r="K111" s="4"/>
      <c r="L111" s="4">
        <v>10</v>
      </c>
      <c r="M111" s="7">
        <f t="shared" si="11"/>
        <v>158.58</v>
      </c>
      <c r="N111" s="4"/>
      <c r="O111" s="4"/>
      <c r="P111" s="4">
        <v>40</v>
      </c>
      <c r="Q111" s="7">
        <f t="shared" si="10"/>
        <v>634.32</v>
      </c>
      <c r="R111" s="4"/>
      <c r="S111" s="4"/>
      <c r="T111" s="7">
        <f>(I111+M111+Q111)</f>
        <v>2378.7</v>
      </c>
    </row>
    <row r="112" spans="1:20" s="12" customFormat="1" ht="33.75">
      <c r="A112" s="64">
        <v>6</v>
      </c>
      <c r="B112" s="2" t="s">
        <v>138</v>
      </c>
      <c r="C112" s="9" t="s">
        <v>68</v>
      </c>
      <c r="D112" s="6">
        <v>3</v>
      </c>
      <c r="E112" s="8">
        <v>1378.8</v>
      </c>
      <c r="F112" s="8">
        <v>207</v>
      </c>
      <c r="G112" s="6"/>
      <c r="H112" s="6"/>
      <c r="I112" s="7">
        <f t="shared" si="9"/>
        <v>1585.8</v>
      </c>
      <c r="J112" s="6">
        <v>0.9</v>
      </c>
      <c r="K112" s="4"/>
      <c r="L112" s="4">
        <v>10</v>
      </c>
      <c r="M112" s="7">
        <f t="shared" si="11"/>
        <v>158.58</v>
      </c>
      <c r="N112" s="4"/>
      <c r="O112" s="4"/>
      <c r="P112" s="4">
        <v>40</v>
      </c>
      <c r="Q112" s="7">
        <f t="shared" si="10"/>
        <v>634.32</v>
      </c>
      <c r="R112" s="4"/>
      <c r="S112" s="4"/>
      <c r="T112" s="7">
        <f>(I112+M112+Q112)</f>
        <v>2378.7</v>
      </c>
    </row>
    <row r="113" spans="1:20" s="12" customFormat="1" ht="33.75">
      <c r="A113" s="64">
        <v>7</v>
      </c>
      <c r="B113" s="2" t="s">
        <v>138</v>
      </c>
      <c r="C113" s="9" t="s">
        <v>126</v>
      </c>
      <c r="D113" s="6">
        <v>3</v>
      </c>
      <c r="E113" s="8">
        <v>1378.8</v>
      </c>
      <c r="F113" s="8">
        <v>207</v>
      </c>
      <c r="G113" s="6"/>
      <c r="H113" s="6"/>
      <c r="I113" s="7">
        <f t="shared" si="9"/>
        <v>1585.8</v>
      </c>
      <c r="J113" s="6">
        <v>0.9</v>
      </c>
      <c r="K113" s="4"/>
      <c r="L113" s="4">
        <v>10</v>
      </c>
      <c r="M113" s="7">
        <f t="shared" si="11"/>
        <v>158.58</v>
      </c>
      <c r="N113" s="4"/>
      <c r="O113" s="4"/>
      <c r="P113" s="4">
        <v>40</v>
      </c>
      <c r="Q113" s="7">
        <f t="shared" si="10"/>
        <v>634.32</v>
      </c>
      <c r="R113" s="4"/>
      <c r="S113" s="4"/>
      <c r="T113" s="7">
        <f>(I113+M113+Q113)</f>
        <v>2378.7</v>
      </c>
    </row>
    <row r="114" spans="1:20" s="12" customFormat="1" ht="33.75">
      <c r="A114" s="64">
        <v>8</v>
      </c>
      <c r="B114" s="2" t="s">
        <v>138</v>
      </c>
      <c r="C114" s="9" t="s">
        <v>86</v>
      </c>
      <c r="D114" s="6">
        <v>3</v>
      </c>
      <c r="E114" s="8">
        <v>1378.8</v>
      </c>
      <c r="F114" s="8">
        <v>207</v>
      </c>
      <c r="G114" s="6"/>
      <c r="H114" s="6"/>
      <c r="I114" s="7">
        <f t="shared" si="9"/>
        <v>1585.8</v>
      </c>
      <c r="J114" s="6">
        <v>0.9</v>
      </c>
      <c r="K114" s="4"/>
      <c r="L114" s="4">
        <v>10</v>
      </c>
      <c r="M114" s="7">
        <f t="shared" si="11"/>
        <v>158.58</v>
      </c>
      <c r="N114" s="4"/>
      <c r="O114" s="4"/>
      <c r="P114" s="4">
        <v>40</v>
      </c>
      <c r="Q114" s="7">
        <f t="shared" si="10"/>
        <v>634.32</v>
      </c>
      <c r="R114" s="4"/>
      <c r="S114" s="4"/>
      <c r="T114" s="7">
        <f>(I114+M114+Q114)</f>
        <v>2378.7</v>
      </c>
    </row>
    <row r="115" spans="1:20" s="12" customFormat="1" ht="45">
      <c r="A115" s="64">
        <v>9</v>
      </c>
      <c r="B115" s="2" t="s">
        <v>139</v>
      </c>
      <c r="C115" s="9"/>
      <c r="D115" s="6">
        <v>3</v>
      </c>
      <c r="E115" s="8">
        <v>766</v>
      </c>
      <c r="F115" s="8">
        <v>115</v>
      </c>
      <c r="G115" s="6"/>
      <c r="H115" s="6"/>
      <c r="I115" s="7">
        <f t="shared" si="9"/>
        <v>881</v>
      </c>
      <c r="J115" s="6">
        <v>0.5</v>
      </c>
      <c r="K115" s="4"/>
      <c r="L115" s="4">
        <v>10</v>
      </c>
      <c r="M115" s="7">
        <f t="shared" si="11"/>
        <v>88.10000000000001</v>
      </c>
      <c r="N115" s="4"/>
      <c r="O115" s="4"/>
      <c r="P115" s="4"/>
      <c r="Q115" s="4"/>
      <c r="R115" s="4"/>
      <c r="S115" s="4"/>
      <c r="T115" s="7">
        <f>(I115+M115)</f>
        <v>969.1</v>
      </c>
    </row>
    <row r="116" spans="1:20" s="12" customFormat="1" ht="22.5">
      <c r="A116" s="64">
        <v>10</v>
      </c>
      <c r="B116" s="2" t="s">
        <v>140</v>
      </c>
      <c r="C116" s="9" t="s">
        <v>9</v>
      </c>
      <c r="D116" s="6">
        <v>4</v>
      </c>
      <c r="E116" s="8">
        <v>771.5</v>
      </c>
      <c r="F116" s="8">
        <v>115.5</v>
      </c>
      <c r="G116" s="6"/>
      <c r="H116" s="6"/>
      <c r="I116" s="7">
        <f t="shared" si="9"/>
        <v>887</v>
      </c>
      <c r="J116" s="6">
        <v>0.5</v>
      </c>
      <c r="K116" s="4"/>
      <c r="L116" s="4"/>
      <c r="M116" s="4"/>
      <c r="N116" s="4"/>
      <c r="O116" s="4"/>
      <c r="P116" s="4">
        <v>50</v>
      </c>
      <c r="Q116" s="7">
        <f>(I116*P116%)</f>
        <v>443.5</v>
      </c>
      <c r="R116" s="4"/>
      <c r="S116" s="4"/>
      <c r="T116" s="7">
        <f>(I116+Q116+S116)</f>
        <v>1330.5</v>
      </c>
    </row>
    <row r="117" spans="1:20" s="12" customFormat="1" ht="12.75">
      <c r="A117" s="9">
        <v>11</v>
      </c>
      <c r="B117" s="4" t="s">
        <v>101</v>
      </c>
      <c r="C117" s="9" t="s">
        <v>70</v>
      </c>
      <c r="D117" s="6">
        <v>3</v>
      </c>
      <c r="E117" s="32">
        <v>1532</v>
      </c>
      <c r="F117" s="6"/>
      <c r="G117" s="6"/>
      <c r="H117" s="6"/>
      <c r="I117" s="7">
        <f t="shared" si="9"/>
        <v>1532</v>
      </c>
      <c r="J117" s="6">
        <v>1</v>
      </c>
      <c r="K117" s="4"/>
      <c r="L117" s="4"/>
      <c r="M117" s="4"/>
      <c r="N117" s="4"/>
      <c r="O117" s="4"/>
      <c r="P117" s="4">
        <v>12</v>
      </c>
      <c r="Q117" s="7">
        <f>(I117*P117%)</f>
        <v>183.84</v>
      </c>
      <c r="R117" s="4"/>
      <c r="S117" s="4"/>
      <c r="T117" s="7">
        <f>(I117+Q117)</f>
        <v>1715.84</v>
      </c>
    </row>
    <row r="118" spans="1:20" s="12" customFormat="1" ht="12.75">
      <c r="A118" s="9">
        <v>12</v>
      </c>
      <c r="B118" s="4" t="s">
        <v>174</v>
      </c>
      <c r="C118" s="9" t="s">
        <v>175</v>
      </c>
      <c r="D118" s="6">
        <v>4</v>
      </c>
      <c r="E118" s="32">
        <v>1543</v>
      </c>
      <c r="F118" s="6"/>
      <c r="G118" s="6"/>
      <c r="H118" s="6"/>
      <c r="I118" s="7">
        <f t="shared" si="9"/>
        <v>1543</v>
      </c>
      <c r="J118" s="6">
        <v>1</v>
      </c>
      <c r="K118" s="4"/>
      <c r="L118" s="4"/>
      <c r="M118" s="4"/>
      <c r="N118" s="4"/>
      <c r="O118" s="4"/>
      <c r="P118" s="4">
        <v>12</v>
      </c>
      <c r="Q118" s="7">
        <f>(I118*P118%)</f>
        <v>185.16</v>
      </c>
      <c r="R118" s="4"/>
      <c r="S118" s="4"/>
      <c r="T118" s="7">
        <f>(I118+Q118)</f>
        <v>1728.16</v>
      </c>
    </row>
    <row r="119" spans="1:256" s="15" customFormat="1" ht="12.75" customHeight="1">
      <c r="A119" s="34">
        <v>13</v>
      </c>
      <c r="B119" s="35" t="s">
        <v>71</v>
      </c>
      <c r="C119" s="9" t="s">
        <v>178</v>
      </c>
      <c r="D119" s="28">
        <v>2</v>
      </c>
      <c r="E119" s="8">
        <v>760.5</v>
      </c>
      <c r="F119" s="6"/>
      <c r="G119" s="6"/>
      <c r="H119" s="6"/>
      <c r="I119" s="7">
        <f t="shared" si="9"/>
        <v>760.5</v>
      </c>
      <c r="J119" s="28">
        <v>0.5</v>
      </c>
      <c r="K119" s="5"/>
      <c r="L119" s="5"/>
      <c r="M119" s="36"/>
      <c r="N119" s="5"/>
      <c r="O119" s="5"/>
      <c r="P119" s="21">
        <v>12</v>
      </c>
      <c r="Q119" s="37">
        <f>(I119*P119%)</f>
        <v>91.25999999999999</v>
      </c>
      <c r="R119" s="5"/>
      <c r="S119" s="5"/>
      <c r="T119" s="38">
        <f>(I119+Q119+S119)</f>
        <v>851.76</v>
      </c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9"/>
      <c r="II119" s="79"/>
      <c r="IJ119" s="79"/>
      <c r="IK119" s="79"/>
      <c r="IL119" s="79"/>
      <c r="IM119" s="79"/>
      <c r="IN119" s="79"/>
      <c r="IO119" s="79"/>
      <c r="IP119" s="79"/>
      <c r="IQ119" s="79"/>
      <c r="IR119" s="79"/>
      <c r="IS119" s="79"/>
      <c r="IT119" s="79"/>
      <c r="IU119" s="79"/>
      <c r="IV119" s="79"/>
    </row>
    <row r="120" spans="1:20" s="12" customFormat="1" ht="45" customHeight="1">
      <c r="A120" s="64">
        <v>14</v>
      </c>
      <c r="B120" s="2" t="s">
        <v>173</v>
      </c>
      <c r="C120" s="9" t="s">
        <v>178</v>
      </c>
      <c r="D120" s="6">
        <v>2</v>
      </c>
      <c r="E120" s="8">
        <v>760.5</v>
      </c>
      <c r="F120" s="6"/>
      <c r="G120" s="6"/>
      <c r="H120" s="6"/>
      <c r="I120" s="7">
        <f t="shared" si="9"/>
        <v>760.5</v>
      </c>
      <c r="J120" s="6">
        <v>0.5</v>
      </c>
      <c r="K120" s="4"/>
      <c r="L120" s="4"/>
      <c r="M120" s="7"/>
      <c r="N120" s="4"/>
      <c r="O120" s="4"/>
      <c r="P120" s="4">
        <v>15</v>
      </c>
      <c r="Q120" s="7">
        <f>(I120*P120%)</f>
        <v>114.075</v>
      </c>
      <c r="R120" s="4"/>
      <c r="S120" s="4"/>
      <c r="T120" s="7">
        <f>(I120+Q120)</f>
        <v>874.575</v>
      </c>
    </row>
    <row r="121" spans="1:20" s="12" customFormat="1" ht="12.75">
      <c r="A121" s="146">
        <v>15</v>
      </c>
      <c r="B121" s="147" t="s">
        <v>102</v>
      </c>
      <c r="C121" s="9" t="s">
        <v>73</v>
      </c>
      <c r="D121" s="6">
        <v>3</v>
      </c>
      <c r="E121" s="8">
        <v>766</v>
      </c>
      <c r="F121" s="6"/>
      <c r="G121" s="6"/>
      <c r="H121" s="6"/>
      <c r="I121" s="7">
        <f t="shared" si="9"/>
        <v>766</v>
      </c>
      <c r="J121" s="6">
        <v>0.5</v>
      </c>
      <c r="K121" s="4"/>
      <c r="L121" s="4"/>
      <c r="M121" s="4"/>
      <c r="N121" s="4">
        <v>25</v>
      </c>
      <c r="O121" s="7">
        <f>(I121*N121%)</f>
        <v>191.5</v>
      </c>
      <c r="P121" s="4"/>
      <c r="Q121" s="4"/>
      <c r="R121" s="4"/>
      <c r="S121" s="4"/>
      <c r="T121" s="7">
        <f>(I121+O121)</f>
        <v>957.5</v>
      </c>
    </row>
    <row r="122" spans="1:20" s="12" customFormat="1" ht="12.75">
      <c r="A122" s="146"/>
      <c r="B122" s="148"/>
      <c r="C122" s="9"/>
      <c r="D122" s="6">
        <v>3</v>
      </c>
      <c r="E122" s="8">
        <v>766</v>
      </c>
      <c r="F122" s="6"/>
      <c r="G122" s="6"/>
      <c r="H122" s="6"/>
      <c r="I122" s="7">
        <f t="shared" si="9"/>
        <v>766</v>
      </c>
      <c r="J122" s="6">
        <v>0.5</v>
      </c>
      <c r="K122" s="4"/>
      <c r="L122" s="4"/>
      <c r="M122" s="4"/>
      <c r="N122" s="4">
        <v>25</v>
      </c>
      <c r="O122" s="7">
        <f>(I122*N122%)</f>
        <v>191.5</v>
      </c>
      <c r="P122" s="4"/>
      <c r="Q122" s="4"/>
      <c r="R122" s="4"/>
      <c r="S122" s="4"/>
      <c r="T122" s="7">
        <f>(I122+O122)</f>
        <v>957.5</v>
      </c>
    </row>
    <row r="123" spans="1:20" s="12" customFormat="1" ht="56.25">
      <c r="A123" s="75">
        <v>16</v>
      </c>
      <c r="B123" s="2" t="s">
        <v>170</v>
      </c>
      <c r="C123" s="9" t="s">
        <v>120</v>
      </c>
      <c r="D123" s="6">
        <v>4</v>
      </c>
      <c r="E123" s="32">
        <v>1543</v>
      </c>
      <c r="F123" s="6"/>
      <c r="G123" s="6"/>
      <c r="H123" s="6"/>
      <c r="I123" s="29">
        <f t="shared" si="9"/>
        <v>1543</v>
      </c>
      <c r="J123" s="6">
        <v>1</v>
      </c>
      <c r="K123" s="9"/>
      <c r="L123" s="9"/>
      <c r="M123" s="9"/>
      <c r="N123" s="9"/>
      <c r="O123" s="9"/>
      <c r="P123" s="9">
        <v>50</v>
      </c>
      <c r="Q123" s="29">
        <f>(I123*P123%)</f>
        <v>771.5</v>
      </c>
      <c r="R123" s="9"/>
      <c r="S123" s="9"/>
      <c r="T123" s="29">
        <f>(I123+Q123)</f>
        <v>2314.5</v>
      </c>
    </row>
    <row r="124" spans="1:20" s="12" customFormat="1" ht="22.5">
      <c r="A124" s="9">
        <v>17</v>
      </c>
      <c r="B124" s="2" t="s">
        <v>171</v>
      </c>
      <c r="C124" s="9" t="s">
        <v>66</v>
      </c>
      <c r="D124" s="6">
        <v>6</v>
      </c>
      <c r="E124" s="8">
        <v>859</v>
      </c>
      <c r="F124" s="32">
        <v>129</v>
      </c>
      <c r="G124" s="9"/>
      <c r="H124" s="9"/>
      <c r="I124" s="33">
        <f t="shared" si="9"/>
        <v>988</v>
      </c>
      <c r="J124" s="6">
        <v>0.5</v>
      </c>
      <c r="K124" s="6"/>
      <c r="L124" s="6"/>
      <c r="M124" s="6"/>
      <c r="N124" s="6"/>
      <c r="O124" s="6"/>
      <c r="P124" s="6"/>
      <c r="Q124" s="6"/>
      <c r="R124" s="6"/>
      <c r="S124" s="6"/>
      <c r="T124" s="29">
        <f>(I124+Q124)</f>
        <v>988</v>
      </c>
    </row>
    <row r="125" spans="1:22" s="60" customFormat="1" ht="15" customHeight="1">
      <c r="A125" s="86"/>
      <c r="B125" s="87" t="s">
        <v>99</v>
      </c>
      <c r="C125" s="97"/>
      <c r="D125" s="92"/>
      <c r="E125" s="89">
        <f>SUM(E107:E124)</f>
        <v>22092</v>
      </c>
      <c r="F125" s="91">
        <f>SUM(F107:F124)</f>
        <v>1814.5</v>
      </c>
      <c r="G125" s="98"/>
      <c r="H125" s="98"/>
      <c r="I125" s="91">
        <f>SUM(I107:I124)</f>
        <v>23906.5</v>
      </c>
      <c r="J125" s="89">
        <f>SUM(J107:J124)</f>
        <v>13.5</v>
      </c>
      <c r="K125" s="99"/>
      <c r="L125" s="99"/>
      <c r="M125" s="91">
        <f>SUM(M107:M124)</f>
        <v>881.0000000000001</v>
      </c>
      <c r="N125" s="98"/>
      <c r="O125" s="91">
        <f>SUM(O107:O124)</f>
        <v>383</v>
      </c>
      <c r="P125" s="98"/>
      <c r="Q125" s="91">
        <f>SUM(Q107:Q124)</f>
        <v>7736.1849999999995</v>
      </c>
      <c r="R125" s="98"/>
      <c r="S125" s="91">
        <f>SUM(S107:S124)</f>
        <v>1036.5500000000002</v>
      </c>
      <c r="T125" s="91">
        <f>SUM(T107:T124)</f>
        <v>33943.235</v>
      </c>
      <c r="V125" s="61"/>
    </row>
    <row r="126" spans="1:20" s="12" customFormat="1" ht="12.75">
      <c r="A126" s="149"/>
      <c r="B126" s="131" t="s">
        <v>179</v>
      </c>
      <c r="C126" s="132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</row>
    <row r="127" spans="1:20" s="12" customFormat="1" ht="12.75">
      <c r="A127" s="149"/>
      <c r="B127" s="133"/>
      <c r="C127" s="13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</row>
    <row r="128" spans="1:20" s="12" customFormat="1" ht="18.75" customHeight="1">
      <c r="A128" s="149"/>
      <c r="B128" s="135"/>
      <c r="C128" s="136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</row>
    <row r="129" spans="1:20" s="58" customFormat="1" ht="22.5">
      <c r="A129" s="64">
        <v>1</v>
      </c>
      <c r="B129" s="2" t="s">
        <v>17</v>
      </c>
      <c r="C129" s="64" t="s">
        <v>74</v>
      </c>
      <c r="D129" s="6">
        <v>11</v>
      </c>
      <c r="E129" s="32">
        <v>2334</v>
      </c>
      <c r="F129" s="6"/>
      <c r="G129" s="6"/>
      <c r="H129" s="6"/>
      <c r="I129" s="29">
        <f aca="true" t="shared" si="12" ref="I129:I143">SUM(E129:H129)</f>
        <v>2334</v>
      </c>
      <c r="J129" s="6">
        <v>1</v>
      </c>
      <c r="K129" s="9"/>
      <c r="L129" s="9"/>
      <c r="M129" s="9"/>
      <c r="N129" s="9"/>
      <c r="O129" s="9"/>
      <c r="P129" s="9">
        <v>50</v>
      </c>
      <c r="Q129" s="29">
        <f>(I129*P129%)</f>
        <v>1167</v>
      </c>
      <c r="R129" s="9">
        <v>10</v>
      </c>
      <c r="S129" s="29">
        <f>(I129*R129%)</f>
        <v>233.4</v>
      </c>
      <c r="T129" s="29">
        <f>(I129+Q129+S129)</f>
        <v>3734.4</v>
      </c>
    </row>
    <row r="130" spans="1:20" s="58" customFormat="1" ht="22.5">
      <c r="A130" s="64">
        <v>2</v>
      </c>
      <c r="B130" s="5" t="s">
        <v>136</v>
      </c>
      <c r="C130" s="64" t="s">
        <v>74</v>
      </c>
      <c r="D130" s="6">
        <v>10</v>
      </c>
      <c r="E130" s="8">
        <v>1078.5</v>
      </c>
      <c r="F130" s="32">
        <v>162</v>
      </c>
      <c r="G130" s="6"/>
      <c r="H130" s="6"/>
      <c r="I130" s="29">
        <f t="shared" si="12"/>
        <v>1240.5</v>
      </c>
      <c r="J130" s="6">
        <v>0.5</v>
      </c>
      <c r="K130" s="9"/>
      <c r="L130" s="9"/>
      <c r="M130" s="9"/>
      <c r="N130" s="9"/>
      <c r="O130" s="9"/>
      <c r="P130" s="9">
        <v>50</v>
      </c>
      <c r="Q130" s="29">
        <f>(I130*P130%)</f>
        <v>620.25</v>
      </c>
      <c r="R130" s="9">
        <v>10</v>
      </c>
      <c r="S130" s="29">
        <f>(I130*R130%)</f>
        <v>124.05000000000001</v>
      </c>
      <c r="T130" s="29">
        <f>(I130+Q130+S130)</f>
        <v>1984.8</v>
      </c>
    </row>
    <row r="131" spans="1:20" s="58" customFormat="1" ht="22.5">
      <c r="A131" s="64">
        <v>3</v>
      </c>
      <c r="B131" s="5" t="s">
        <v>137</v>
      </c>
      <c r="C131" s="35"/>
      <c r="D131" s="6">
        <v>6</v>
      </c>
      <c r="E131" s="32">
        <v>1718</v>
      </c>
      <c r="F131" s="6">
        <v>258</v>
      </c>
      <c r="G131" s="6"/>
      <c r="H131" s="6"/>
      <c r="I131" s="29">
        <f t="shared" si="12"/>
        <v>1976</v>
      </c>
      <c r="J131" s="6">
        <v>1</v>
      </c>
      <c r="K131" s="9"/>
      <c r="L131" s="9"/>
      <c r="M131" s="9"/>
      <c r="N131" s="9"/>
      <c r="O131" s="9"/>
      <c r="P131" s="9"/>
      <c r="Q131" s="29"/>
      <c r="R131" s="9"/>
      <c r="S131" s="29"/>
      <c r="T131" s="29">
        <f>(I131+Q131+S131)</f>
        <v>1976</v>
      </c>
    </row>
    <row r="132" spans="1:20" s="58" customFormat="1" ht="33.75">
      <c r="A132" s="64">
        <v>4</v>
      </c>
      <c r="B132" s="2" t="s">
        <v>138</v>
      </c>
      <c r="C132" s="9" t="s">
        <v>76</v>
      </c>
      <c r="D132" s="6">
        <v>3</v>
      </c>
      <c r="E132" s="8">
        <v>1378.8</v>
      </c>
      <c r="F132" s="8">
        <v>207</v>
      </c>
      <c r="G132" s="6"/>
      <c r="H132" s="6"/>
      <c r="I132" s="29">
        <f t="shared" si="12"/>
        <v>1585.8</v>
      </c>
      <c r="J132" s="6">
        <v>0.9</v>
      </c>
      <c r="K132" s="9"/>
      <c r="L132" s="9">
        <v>10</v>
      </c>
      <c r="M132" s="29">
        <f aca="true" t="shared" si="13" ref="M132:M137">(I132*L132%)</f>
        <v>158.58</v>
      </c>
      <c r="N132" s="9"/>
      <c r="O132" s="9"/>
      <c r="P132" s="9">
        <v>40</v>
      </c>
      <c r="Q132" s="29">
        <f>(I132*P132%)</f>
        <v>634.32</v>
      </c>
      <c r="R132" s="9"/>
      <c r="S132" s="9"/>
      <c r="T132" s="29">
        <f>(I132+M132+Q132)</f>
        <v>2378.7</v>
      </c>
    </row>
    <row r="133" spans="1:20" s="12" customFormat="1" ht="33.75">
      <c r="A133" s="9">
        <v>5</v>
      </c>
      <c r="B133" s="2" t="s">
        <v>138</v>
      </c>
      <c r="C133" s="9" t="s">
        <v>78</v>
      </c>
      <c r="D133" s="6">
        <v>3</v>
      </c>
      <c r="E133" s="8">
        <v>1378.8</v>
      </c>
      <c r="F133" s="8">
        <v>207</v>
      </c>
      <c r="G133" s="6"/>
      <c r="H133" s="6"/>
      <c r="I133" s="29">
        <f t="shared" si="12"/>
        <v>1585.8</v>
      </c>
      <c r="J133" s="6">
        <v>0.9</v>
      </c>
      <c r="K133" s="9"/>
      <c r="L133" s="9">
        <v>10</v>
      </c>
      <c r="M133" s="29">
        <f t="shared" si="13"/>
        <v>158.58</v>
      </c>
      <c r="N133" s="9"/>
      <c r="O133" s="9"/>
      <c r="P133" s="9">
        <v>40</v>
      </c>
      <c r="Q133" s="29">
        <f>(I133*P133%)</f>
        <v>634.32</v>
      </c>
      <c r="R133" s="9"/>
      <c r="S133" s="9"/>
      <c r="T133" s="29">
        <f>(I133+M133+Q133)</f>
        <v>2378.7</v>
      </c>
    </row>
    <row r="134" spans="1:20" s="12" customFormat="1" ht="33.75">
      <c r="A134" s="9">
        <v>6</v>
      </c>
      <c r="B134" s="2" t="s">
        <v>138</v>
      </c>
      <c r="C134" s="9" t="s">
        <v>79</v>
      </c>
      <c r="D134" s="6">
        <v>3</v>
      </c>
      <c r="E134" s="8">
        <v>1378.8</v>
      </c>
      <c r="F134" s="8">
        <v>207</v>
      </c>
      <c r="G134" s="6"/>
      <c r="H134" s="6"/>
      <c r="I134" s="29">
        <f t="shared" si="12"/>
        <v>1585.8</v>
      </c>
      <c r="J134" s="6">
        <v>0.9</v>
      </c>
      <c r="K134" s="9"/>
      <c r="L134" s="9">
        <v>10</v>
      </c>
      <c r="M134" s="29">
        <f t="shared" si="13"/>
        <v>158.58</v>
      </c>
      <c r="N134" s="9"/>
      <c r="O134" s="9"/>
      <c r="P134" s="9">
        <v>40</v>
      </c>
      <c r="Q134" s="29">
        <f>(I134*P134%)</f>
        <v>634.32</v>
      </c>
      <c r="R134" s="9"/>
      <c r="S134" s="9"/>
      <c r="T134" s="29">
        <f>(I134+M134+Q134)</f>
        <v>2378.7</v>
      </c>
    </row>
    <row r="135" spans="1:20" s="12" customFormat="1" ht="33.75">
      <c r="A135" s="9">
        <v>7</v>
      </c>
      <c r="B135" s="2" t="s">
        <v>138</v>
      </c>
      <c r="C135" s="9" t="s">
        <v>75</v>
      </c>
      <c r="D135" s="6">
        <v>3</v>
      </c>
      <c r="E135" s="8">
        <v>1378.8</v>
      </c>
      <c r="F135" s="8">
        <v>207</v>
      </c>
      <c r="G135" s="6"/>
      <c r="H135" s="6"/>
      <c r="I135" s="29">
        <f t="shared" si="12"/>
        <v>1585.8</v>
      </c>
      <c r="J135" s="6">
        <v>0.9</v>
      </c>
      <c r="K135" s="9"/>
      <c r="L135" s="9">
        <v>10</v>
      </c>
      <c r="M135" s="29">
        <f t="shared" si="13"/>
        <v>158.58</v>
      </c>
      <c r="N135" s="9"/>
      <c r="O135" s="9"/>
      <c r="P135" s="9">
        <v>40</v>
      </c>
      <c r="Q135" s="29">
        <f>(I135*P135%)</f>
        <v>634.32</v>
      </c>
      <c r="R135" s="9"/>
      <c r="S135" s="9"/>
      <c r="T135" s="29">
        <f>(I135+M135+Q135)</f>
        <v>2378.7</v>
      </c>
    </row>
    <row r="136" spans="1:20" s="12" customFormat="1" ht="33.75">
      <c r="A136" s="9">
        <v>8</v>
      </c>
      <c r="B136" s="2" t="s">
        <v>138</v>
      </c>
      <c r="C136" s="9" t="s">
        <v>77</v>
      </c>
      <c r="D136" s="6">
        <v>3</v>
      </c>
      <c r="E136" s="8">
        <v>1378.8</v>
      </c>
      <c r="F136" s="8">
        <v>207</v>
      </c>
      <c r="G136" s="6"/>
      <c r="H136" s="6"/>
      <c r="I136" s="29">
        <f t="shared" si="12"/>
        <v>1585.8</v>
      </c>
      <c r="J136" s="6">
        <v>0.9</v>
      </c>
      <c r="K136" s="9"/>
      <c r="L136" s="9">
        <v>10</v>
      </c>
      <c r="M136" s="29">
        <f t="shared" si="13"/>
        <v>158.58</v>
      </c>
      <c r="N136" s="9"/>
      <c r="O136" s="9"/>
      <c r="P136" s="9">
        <v>40</v>
      </c>
      <c r="Q136" s="29">
        <f>(I136*P136%)</f>
        <v>634.32</v>
      </c>
      <c r="R136" s="9"/>
      <c r="S136" s="9"/>
      <c r="T136" s="29">
        <f>(I136+M136+Q136)</f>
        <v>2378.7</v>
      </c>
    </row>
    <row r="137" spans="1:20" s="58" customFormat="1" ht="45">
      <c r="A137" s="64">
        <v>9</v>
      </c>
      <c r="B137" s="2" t="s">
        <v>139</v>
      </c>
      <c r="C137" s="64" t="s">
        <v>127</v>
      </c>
      <c r="D137" s="6">
        <v>3</v>
      </c>
      <c r="E137" s="8">
        <v>766</v>
      </c>
      <c r="F137" s="8">
        <v>115</v>
      </c>
      <c r="G137" s="6"/>
      <c r="H137" s="6"/>
      <c r="I137" s="29">
        <f t="shared" si="12"/>
        <v>881</v>
      </c>
      <c r="J137" s="6">
        <v>0.5</v>
      </c>
      <c r="K137" s="9"/>
      <c r="L137" s="9">
        <v>10</v>
      </c>
      <c r="M137" s="29">
        <f t="shared" si="13"/>
        <v>88.10000000000001</v>
      </c>
      <c r="N137" s="9"/>
      <c r="O137" s="9"/>
      <c r="P137" s="9"/>
      <c r="Q137" s="9"/>
      <c r="R137" s="9"/>
      <c r="S137" s="9"/>
      <c r="T137" s="29">
        <f>(I137+M137)</f>
        <v>969.1</v>
      </c>
    </row>
    <row r="138" spans="1:20" s="58" customFormat="1" ht="22.5">
      <c r="A138" s="64">
        <v>10</v>
      </c>
      <c r="B138" s="2" t="s">
        <v>140</v>
      </c>
      <c r="C138" s="64" t="s">
        <v>80</v>
      </c>
      <c r="D138" s="6">
        <v>4</v>
      </c>
      <c r="E138" s="8">
        <v>771.5</v>
      </c>
      <c r="F138" s="8">
        <v>115.5</v>
      </c>
      <c r="G138" s="6"/>
      <c r="H138" s="6"/>
      <c r="I138" s="29">
        <f t="shared" si="12"/>
        <v>887</v>
      </c>
      <c r="J138" s="6">
        <v>0.5</v>
      </c>
      <c r="K138" s="9"/>
      <c r="L138" s="9"/>
      <c r="M138" s="9"/>
      <c r="N138" s="9"/>
      <c r="O138" s="9"/>
      <c r="P138" s="9">
        <v>10</v>
      </c>
      <c r="Q138" s="29">
        <f>(I138*P138%)</f>
        <v>88.7</v>
      </c>
      <c r="R138" s="9"/>
      <c r="S138" s="9"/>
      <c r="T138" s="29">
        <f aca="true" t="shared" si="14" ref="T138:T143">(I138+Q138+S138)</f>
        <v>975.7</v>
      </c>
    </row>
    <row r="139" spans="1:20" s="12" customFormat="1" ht="12.75">
      <c r="A139" s="9">
        <v>11</v>
      </c>
      <c r="B139" s="4" t="s">
        <v>103</v>
      </c>
      <c r="C139" s="9" t="s">
        <v>81</v>
      </c>
      <c r="D139" s="6">
        <v>4</v>
      </c>
      <c r="E139" s="6">
        <v>1543</v>
      </c>
      <c r="F139" s="6"/>
      <c r="G139" s="6"/>
      <c r="H139" s="6"/>
      <c r="I139" s="29">
        <f t="shared" si="12"/>
        <v>1543</v>
      </c>
      <c r="J139" s="6">
        <v>1</v>
      </c>
      <c r="K139" s="9"/>
      <c r="L139" s="9"/>
      <c r="M139" s="9"/>
      <c r="N139" s="9"/>
      <c r="O139" s="9"/>
      <c r="P139" s="9">
        <v>12</v>
      </c>
      <c r="Q139" s="29">
        <f>(I139*P139%)</f>
        <v>185.16</v>
      </c>
      <c r="R139" s="9"/>
      <c r="S139" s="9"/>
      <c r="T139" s="29">
        <f t="shared" si="14"/>
        <v>1728.16</v>
      </c>
    </row>
    <row r="140" spans="1:20" s="12" customFormat="1" ht="12.75">
      <c r="A140" s="9">
        <v>12</v>
      </c>
      <c r="B140" s="4" t="s">
        <v>103</v>
      </c>
      <c r="C140" s="9" t="s">
        <v>82</v>
      </c>
      <c r="D140" s="6">
        <v>5</v>
      </c>
      <c r="E140" s="6">
        <v>1612</v>
      </c>
      <c r="F140" s="6"/>
      <c r="G140" s="6"/>
      <c r="H140" s="6"/>
      <c r="I140" s="29">
        <f t="shared" si="12"/>
        <v>1612</v>
      </c>
      <c r="J140" s="6">
        <v>1</v>
      </c>
      <c r="K140" s="9"/>
      <c r="L140" s="9"/>
      <c r="M140" s="29"/>
      <c r="N140" s="9"/>
      <c r="O140" s="9"/>
      <c r="P140" s="9">
        <v>12</v>
      </c>
      <c r="Q140" s="29">
        <f>(I140*P140%)</f>
        <v>193.44</v>
      </c>
      <c r="R140" s="9"/>
      <c r="S140" s="9"/>
      <c r="T140" s="29">
        <f t="shared" si="14"/>
        <v>1805.44</v>
      </c>
    </row>
    <row r="141" spans="1:20" s="59" customFormat="1" ht="22.5">
      <c r="A141" s="34">
        <v>13</v>
      </c>
      <c r="B141" s="35" t="s">
        <v>71</v>
      </c>
      <c r="C141" s="64" t="s">
        <v>127</v>
      </c>
      <c r="D141" s="65">
        <v>2</v>
      </c>
      <c r="E141" s="8">
        <v>760.5</v>
      </c>
      <c r="F141" s="6"/>
      <c r="G141" s="6"/>
      <c r="H141" s="6"/>
      <c r="I141" s="29">
        <f t="shared" si="12"/>
        <v>760.5</v>
      </c>
      <c r="J141" s="65">
        <v>0.5</v>
      </c>
      <c r="K141" s="35"/>
      <c r="L141" s="35"/>
      <c r="M141" s="73"/>
      <c r="N141" s="35"/>
      <c r="O141" s="35"/>
      <c r="P141" s="34">
        <v>12</v>
      </c>
      <c r="Q141" s="72">
        <f>(I141*P141%)</f>
        <v>91.25999999999999</v>
      </c>
      <c r="R141" s="35"/>
      <c r="S141" s="35"/>
      <c r="T141" s="29">
        <f t="shared" si="14"/>
        <v>851.76</v>
      </c>
    </row>
    <row r="142" spans="1:20" s="58" customFormat="1" ht="45">
      <c r="A142" s="64">
        <v>14</v>
      </c>
      <c r="B142" s="2" t="s">
        <v>173</v>
      </c>
      <c r="C142" s="2" t="s">
        <v>81</v>
      </c>
      <c r="D142" s="28">
        <v>2</v>
      </c>
      <c r="E142" s="83">
        <v>760.5</v>
      </c>
      <c r="F142" s="84"/>
      <c r="G142" s="84"/>
      <c r="H142" s="84"/>
      <c r="I142" s="38">
        <f t="shared" si="12"/>
        <v>760.5</v>
      </c>
      <c r="J142" s="28">
        <v>0.5</v>
      </c>
      <c r="K142" s="2"/>
      <c r="L142" s="2"/>
      <c r="M142" s="85"/>
      <c r="N142" s="2"/>
      <c r="O142" s="2"/>
      <c r="P142" s="2"/>
      <c r="Q142" s="85"/>
      <c r="R142" s="2"/>
      <c r="S142" s="2"/>
      <c r="T142" s="38">
        <f t="shared" si="14"/>
        <v>760.5</v>
      </c>
    </row>
    <row r="143" spans="1:20" s="12" customFormat="1" ht="56.25">
      <c r="A143" s="39">
        <v>15</v>
      </c>
      <c r="B143" s="2" t="s">
        <v>170</v>
      </c>
      <c r="C143" s="10" t="s">
        <v>176</v>
      </c>
      <c r="D143" s="84">
        <v>4</v>
      </c>
      <c r="E143" s="84">
        <v>1543</v>
      </c>
      <c r="F143" s="84"/>
      <c r="G143" s="84"/>
      <c r="H143" s="84"/>
      <c r="I143" s="37">
        <f t="shared" si="12"/>
        <v>1543</v>
      </c>
      <c r="J143" s="28">
        <v>1</v>
      </c>
      <c r="K143" s="28"/>
      <c r="L143" s="28"/>
      <c r="M143" s="28"/>
      <c r="N143" s="28"/>
      <c r="O143" s="28"/>
      <c r="P143" s="21">
        <v>20</v>
      </c>
      <c r="Q143" s="37">
        <f>(I143*P143%)</f>
        <v>308.6</v>
      </c>
      <c r="R143" s="5"/>
      <c r="S143" s="5"/>
      <c r="T143" s="38">
        <f t="shared" si="14"/>
        <v>1851.6</v>
      </c>
    </row>
    <row r="144" spans="1:20" s="60" customFormat="1" ht="16.5" customHeight="1">
      <c r="A144" s="87"/>
      <c r="B144" s="87" t="s">
        <v>99</v>
      </c>
      <c r="C144" s="97"/>
      <c r="D144" s="92"/>
      <c r="E144" s="89">
        <f>SUM(E129:E143)</f>
        <v>19781</v>
      </c>
      <c r="F144" s="91">
        <f>SUM(F129:F143)</f>
        <v>1685.5</v>
      </c>
      <c r="G144" s="100"/>
      <c r="H144" s="100"/>
      <c r="I144" s="91">
        <f>SUM(I129:I143)</f>
        <v>21466.5</v>
      </c>
      <c r="J144" s="89">
        <f>SUM(J129:J143)</f>
        <v>12</v>
      </c>
      <c r="K144" s="100"/>
      <c r="L144" s="100"/>
      <c r="M144" s="91">
        <f>SUM(M129:M143)</f>
        <v>881.0000000000001</v>
      </c>
      <c r="N144" s="100"/>
      <c r="O144" s="100"/>
      <c r="P144" s="100"/>
      <c r="Q144" s="91">
        <f>SUM(Q129:Q143)</f>
        <v>5826.01</v>
      </c>
      <c r="R144" s="93"/>
      <c r="S144" s="91">
        <f>SUM(S129:S143)</f>
        <v>357.45000000000005</v>
      </c>
      <c r="T144" s="91">
        <f>SUM(T129:T143)</f>
        <v>28530.959999999995</v>
      </c>
    </row>
    <row r="145" spans="1:20" s="12" customFormat="1" ht="61.5" customHeight="1">
      <c r="A145" s="26"/>
      <c r="B145" s="125" t="s">
        <v>180</v>
      </c>
      <c r="C145" s="126"/>
      <c r="D145" s="62"/>
      <c r="E145" s="6"/>
      <c r="F145" s="4"/>
      <c r="G145" s="4"/>
      <c r="H145" s="4"/>
      <c r="I145" s="7"/>
      <c r="J145" s="6"/>
      <c r="K145" s="4"/>
      <c r="L145" s="4"/>
      <c r="M145" s="4"/>
      <c r="N145" s="4"/>
      <c r="O145" s="4"/>
      <c r="P145" s="4"/>
      <c r="Q145" s="7"/>
      <c r="R145" s="4"/>
      <c r="S145" s="4"/>
      <c r="T145" s="7"/>
    </row>
    <row r="146" spans="1:20" s="58" customFormat="1" ht="22.5">
      <c r="A146" s="64">
        <v>1</v>
      </c>
      <c r="B146" s="2" t="s">
        <v>141</v>
      </c>
      <c r="C146" s="64" t="s">
        <v>104</v>
      </c>
      <c r="D146" s="65">
        <v>14</v>
      </c>
      <c r="E146" s="65">
        <v>2868</v>
      </c>
      <c r="F146" s="65"/>
      <c r="G146" s="65"/>
      <c r="H146" s="64"/>
      <c r="I146" s="66">
        <f>SUM(E146:H146)</f>
        <v>2868</v>
      </c>
      <c r="J146" s="65">
        <v>1</v>
      </c>
      <c r="K146" s="64"/>
      <c r="L146" s="64"/>
      <c r="M146" s="64"/>
      <c r="N146" s="64"/>
      <c r="O146" s="64"/>
      <c r="P146" s="64">
        <v>50</v>
      </c>
      <c r="Q146" s="66">
        <f>(I146*P146%)</f>
        <v>1434</v>
      </c>
      <c r="R146" s="64">
        <v>10</v>
      </c>
      <c r="S146" s="66">
        <f>(I146*R146%)</f>
        <v>286.8</v>
      </c>
      <c r="T146" s="66">
        <f>(I146+Q146+S146)</f>
        <v>4588.8</v>
      </c>
    </row>
    <row r="147" spans="1:20" s="58" customFormat="1" ht="22.5">
      <c r="A147" s="64">
        <v>2</v>
      </c>
      <c r="B147" s="2" t="s">
        <v>133</v>
      </c>
      <c r="C147" s="64" t="s">
        <v>167</v>
      </c>
      <c r="D147" s="65">
        <v>6</v>
      </c>
      <c r="E147" s="65">
        <v>1718</v>
      </c>
      <c r="F147" s="65">
        <v>258</v>
      </c>
      <c r="G147" s="65"/>
      <c r="H147" s="64"/>
      <c r="I147" s="66">
        <f>SUM(E147:H147)</f>
        <v>1976</v>
      </c>
      <c r="J147" s="65">
        <v>1</v>
      </c>
      <c r="K147" s="64"/>
      <c r="L147" s="64"/>
      <c r="M147" s="64"/>
      <c r="N147" s="64"/>
      <c r="O147" s="64"/>
      <c r="P147" s="64"/>
      <c r="Q147" s="66"/>
      <c r="R147" s="64"/>
      <c r="S147" s="64"/>
      <c r="T147" s="66">
        <f>(I147)</f>
        <v>1976</v>
      </c>
    </row>
    <row r="148" spans="1:20" s="58" customFormat="1" ht="23.25" customHeight="1">
      <c r="A148" s="74">
        <v>3</v>
      </c>
      <c r="B148" s="5" t="s">
        <v>133</v>
      </c>
      <c r="C148" s="64" t="s">
        <v>168</v>
      </c>
      <c r="D148" s="65">
        <v>6</v>
      </c>
      <c r="E148" s="65">
        <v>1718</v>
      </c>
      <c r="F148" s="65">
        <v>258</v>
      </c>
      <c r="G148" s="65"/>
      <c r="H148" s="64"/>
      <c r="I148" s="66">
        <f>SUM(E148:H148)</f>
        <v>1976</v>
      </c>
      <c r="J148" s="65">
        <v>1</v>
      </c>
      <c r="K148" s="64"/>
      <c r="L148" s="64"/>
      <c r="M148" s="64"/>
      <c r="N148" s="64"/>
      <c r="O148" s="64"/>
      <c r="P148" s="64"/>
      <c r="Q148" s="66"/>
      <c r="R148" s="64"/>
      <c r="S148" s="64"/>
      <c r="T148" s="66">
        <f>(I148)</f>
        <v>1976</v>
      </c>
    </row>
    <row r="149" spans="1:20" s="60" customFormat="1" ht="12.75">
      <c r="A149" s="94"/>
      <c r="B149" s="87" t="s">
        <v>98</v>
      </c>
      <c r="C149" s="97"/>
      <c r="D149" s="101"/>
      <c r="E149" s="89">
        <f>SUM(E146:E148)</f>
        <v>6304</v>
      </c>
      <c r="F149" s="89">
        <f>SUM(F146:F148)</f>
        <v>516</v>
      </c>
      <c r="G149" s="92"/>
      <c r="H149" s="90"/>
      <c r="I149" s="93">
        <f>SUM(I146:I148)</f>
        <v>6820</v>
      </c>
      <c r="J149" s="92">
        <f>SUM(J146:J148)</f>
        <v>3</v>
      </c>
      <c r="K149" s="90"/>
      <c r="L149" s="90"/>
      <c r="M149" s="90"/>
      <c r="N149" s="90"/>
      <c r="O149" s="90"/>
      <c r="P149" s="90"/>
      <c r="Q149" s="93">
        <f>SUM(Q146:Q148)</f>
        <v>1434</v>
      </c>
      <c r="R149" s="102"/>
      <c r="S149" s="93">
        <f>SUM(S146:S148)</f>
        <v>286.8</v>
      </c>
      <c r="T149" s="93">
        <f>SUM(T146:T148)</f>
        <v>8540.8</v>
      </c>
    </row>
    <row r="150" spans="1:20" s="12" customFormat="1" ht="18.75" customHeight="1">
      <c r="A150" s="75"/>
      <c r="B150" s="127" t="s">
        <v>181</v>
      </c>
      <c r="C150" s="128"/>
      <c r="D150" s="39"/>
      <c r="E150" s="23"/>
      <c r="F150" s="23"/>
      <c r="G150" s="26"/>
      <c r="H150" s="24"/>
      <c r="I150" s="27"/>
      <c r="J150" s="26"/>
      <c r="K150" s="24"/>
      <c r="L150" s="24"/>
      <c r="M150" s="24"/>
      <c r="N150" s="24"/>
      <c r="O150" s="24"/>
      <c r="P150" s="24"/>
      <c r="Q150" s="27"/>
      <c r="R150" s="40"/>
      <c r="S150" s="27"/>
      <c r="T150" s="27"/>
    </row>
    <row r="151" spans="1:22" s="12" customFormat="1" ht="18" customHeight="1">
      <c r="A151" s="26"/>
      <c r="B151" s="26" t="s">
        <v>105</v>
      </c>
      <c r="C151" s="30"/>
      <c r="D151" s="26"/>
      <c r="E151" s="41">
        <f>(E149+E144+E125+E105+E36)</f>
        <v>189623</v>
      </c>
      <c r="F151" s="25">
        <f aca="true" t="shared" si="15" ref="F151:K151">(F149+F144+F125+F105+F36)</f>
        <v>20786</v>
      </c>
      <c r="G151" s="41">
        <f t="shared" si="15"/>
        <v>22295</v>
      </c>
      <c r="H151" s="23">
        <f t="shared" si="15"/>
        <v>860</v>
      </c>
      <c r="I151" s="25">
        <f t="shared" si="15"/>
        <v>233564</v>
      </c>
      <c r="J151" s="41">
        <f t="shared" si="15"/>
        <v>107</v>
      </c>
      <c r="K151" s="25">
        <f t="shared" si="15"/>
        <v>380.25</v>
      </c>
      <c r="L151" s="25"/>
      <c r="M151" s="25">
        <f>(M149+M144+M125+M105+M36)</f>
        <v>1762.0000000000002</v>
      </c>
      <c r="N151" s="25"/>
      <c r="O151" s="25">
        <f>(O149+O144+O125+O105+O36)</f>
        <v>763.25</v>
      </c>
      <c r="P151" s="25"/>
      <c r="Q151" s="25">
        <f>(Q149+Q144+Q125+Q105+Q36)</f>
        <v>29118.195</v>
      </c>
      <c r="R151" s="25"/>
      <c r="S151" s="25">
        <f>(S149+S144+S125+S105+S36)</f>
        <v>3978.5</v>
      </c>
      <c r="T151" s="25">
        <f>(T149+T144+T125+T105+T36)</f>
        <v>269566.195</v>
      </c>
      <c r="V151" s="14"/>
    </row>
    <row r="152" spans="1:23" s="12" customFormat="1" ht="12.75">
      <c r="A152" s="42"/>
      <c r="B152" s="42"/>
      <c r="C152" s="43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V152" s="14"/>
      <c r="W152" s="14"/>
    </row>
    <row r="153" spans="1:23" s="12" customFormat="1" ht="12.75">
      <c r="A153" s="44" t="s">
        <v>107</v>
      </c>
      <c r="B153" s="44"/>
      <c r="C153" s="45"/>
      <c r="D153" s="42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6"/>
      <c r="P153" s="46"/>
      <c r="Q153" s="46"/>
      <c r="W153" s="14"/>
    </row>
    <row r="154" spans="1:17" s="12" customFormat="1" ht="12.75">
      <c r="A154" s="46"/>
      <c r="B154" s="47"/>
      <c r="C154" s="48"/>
      <c r="D154" s="49"/>
      <c r="E154" s="47"/>
      <c r="F154" s="47"/>
      <c r="G154" s="47"/>
      <c r="H154" s="47"/>
      <c r="I154" s="49"/>
      <c r="J154" s="50"/>
      <c r="K154" s="50"/>
      <c r="L154" s="50"/>
      <c r="M154" s="50"/>
      <c r="N154" s="47"/>
      <c r="O154" s="47"/>
      <c r="P154" s="47"/>
      <c r="Q154" s="47"/>
    </row>
    <row r="155" spans="1:17" s="12" customFormat="1" ht="12.75">
      <c r="A155" s="44" t="s">
        <v>108</v>
      </c>
      <c r="B155" s="44"/>
      <c r="C155" s="45"/>
      <c r="D155" s="42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7"/>
      <c r="P155" s="47"/>
      <c r="Q155" s="47"/>
    </row>
    <row r="156" spans="1:22" s="12" customFormat="1" ht="12.75">
      <c r="A156" s="44" t="s">
        <v>109</v>
      </c>
      <c r="B156" s="51"/>
      <c r="C156" s="52"/>
      <c r="D156" s="42"/>
      <c r="E156" s="51"/>
      <c r="F156" s="51"/>
      <c r="G156" s="51"/>
      <c r="H156" s="51"/>
      <c r="I156" s="51"/>
      <c r="J156" s="44"/>
      <c r="K156" s="44"/>
      <c r="L156" s="44"/>
      <c r="M156" s="44"/>
      <c r="N156" s="44"/>
      <c r="O156" s="47"/>
      <c r="P156" s="47"/>
      <c r="Q156" s="47"/>
      <c r="V156" s="14"/>
    </row>
    <row r="157" spans="1:17" s="12" customFormat="1" ht="12.75">
      <c r="A157" s="46"/>
      <c r="B157" s="46" t="s">
        <v>106</v>
      </c>
      <c r="C157" s="53"/>
      <c r="D157" s="49"/>
      <c r="E157" s="46"/>
      <c r="F157" s="46"/>
      <c r="G157" s="46"/>
      <c r="H157" s="46"/>
      <c r="I157" s="46"/>
      <c r="J157" s="46"/>
      <c r="K157" s="46"/>
      <c r="L157" s="46"/>
      <c r="M157" s="46"/>
      <c r="N157" s="44"/>
      <c r="O157" s="47"/>
      <c r="P157" s="47"/>
      <c r="Q157" s="47"/>
    </row>
    <row r="158" spans="1:17" s="12" customFormat="1" ht="12.75">
      <c r="A158" s="46"/>
      <c r="B158" s="46"/>
      <c r="C158" s="53"/>
      <c r="D158" s="49"/>
      <c r="E158" s="46"/>
      <c r="F158" s="49"/>
      <c r="G158" s="49"/>
      <c r="H158" s="49"/>
      <c r="I158" s="49"/>
      <c r="J158" s="47"/>
      <c r="K158" s="47"/>
      <c r="L158" s="47"/>
      <c r="M158" s="47"/>
      <c r="N158" s="47"/>
      <c r="O158" s="47"/>
      <c r="P158" s="47"/>
      <c r="Q158" s="47"/>
    </row>
    <row r="159" spans="1:17" s="12" customFormat="1" ht="12.75">
      <c r="A159" s="44" t="s">
        <v>110</v>
      </c>
      <c r="B159" s="44"/>
      <c r="C159" s="45"/>
      <c r="D159" s="42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7"/>
      <c r="P159" s="47"/>
      <c r="Q159" s="47"/>
    </row>
    <row r="160" spans="1:4" s="12" customFormat="1" ht="12.75">
      <c r="A160" s="76"/>
      <c r="C160" s="16"/>
      <c r="D160" s="69"/>
    </row>
    <row r="161" spans="1:4" s="12" customFormat="1" ht="12.75">
      <c r="A161" s="76"/>
      <c r="C161" s="16"/>
      <c r="D161" s="69"/>
    </row>
    <row r="162" spans="1:17" s="12" customFormat="1" ht="12.75">
      <c r="A162" s="46"/>
      <c r="B162" s="46"/>
      <c r="C162" s="53"/>
      <c r="D162" s="49"/>
      <c r="E162" s="46"/>
      <c r="F162" s="46"/>
      <c r="G162" s="46"/>
      <c r="H162" s="46"/>
      <c r="I162" s="46"/>
      <c r="J162" s="46"/>
      <c r="K162" s="46"/>
      <c r="L162" s="46"/>
      <c r="M162" s="46"/>
      <c r="N162" s="44"/>
      <c r="O162" s="47"/>
      <c r="P162" s="47"/>
      <c r="Q162" s="47"/>
    </row>
    <row r="163" spans="1:17" s="12" customFormat="1" ht="12.75">
      <c r="A163" s="46"/>
      <c r="B163" s="46"/>
      <c r="C163" s="53"/>
      <c r="D163" s="49"/>
      <c r="E163" s="46"/>
      <c r="F163" s="49"/>
      <c r="G163" s="49"/>
      <c r="H163" s="49"/>
      <c r="I163" s="49"/>
      <c r="J163" s="47"/>
      <c r="K163" s="47"/>
      <c r="L163" s="47"/>
      <c r="M163" s="47"/>
      <c r="N163" s="47"/>
      <c r="O163" s="47"/>
      <c r="P163" s="47"/>
      <c r="Q163" s="47"/>
    </row>
    <row r="164" spans="1:17" s="12" customFormat="1" ht="12.75">
      <c r="A164" s="44"/>
      <c r="B164" s="44"/>
      <c r="C164" s="45"/>
      <c r="D164" s="42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7"/>
      <c r="P164" s="47"/>
      <c r="Q164" s="47"/>
    </row>
    <row r="165" spans="1:4" s="12" customFormat="1" ht="12.75">
      <c r="A165" s="76"/>
      <c r="C165" s="16"/>
      <c r="D165" s="69"/>
    </row>
    <row r="166" spans="1:4" s="12" customFormat="1" ht="12.75">
      <c r="A166" s="76"/>
      <c r="C166" s="16"/>
      <c r="D166" s="69"/>
    </row>
    <row r="167" spans="1:4" s="12" customFormat="1" ht="12.75">
      <c r="A167" s="76"/>
      <c r="C167" s="16"/>
      <c r="D167" s="69"/>
    </row>
    <row r="168" spans="1:4" s="12" customFormat="1" ht="12.75">
      <c r="A168" s="76"/>
      <c r="C168" s="16"/>
      <c r="D168" s="69"/>
    </row>
    <row r="169" spans="1:4" s="12" customFormat="1" ht="12.75">
      <c r="A169" s="76"/>
      <c r="C169" s="16"/>
      <c r="D169" s="69"/>
    </row>
    <row r="170" spans="1:4" s="12" customFormat="1" ht="12.75">
      <c r="A170" s="76"/>
      <c r="C170" s="16"/>
      <c r="D170" s="69"/>
    </row>
    <row r="171" spans="1:4" s="12" customFormat="1" ht="12.75">
      <c r="A171" s="76"/>
      <c r="C171" s="16"/>
      <c r="D171" s="69"/>
    </row>
    <row r="172" spans="1:4" s="12" customFormat="1" ht="12.75">
      <c r="A172" s="76"/>
      <c r="C172" s="16"/>
      <c r="D172" s="69"/>
    </row>
    <row r="173" spans="1:4" s="12" customFormat="1" ht="12.75">
      <c r="A173" s="76"/>
      <c r="C173" s="16"/>
      <c r="D173" s="69"/>
    </row>
    <row r="174" spans="1:4" s="12" customFormat="1" ht="12.75">
      <c r="A174" s="76"/>
      <c r="C174" s="16"/>
      <c r="D174" s="69"/>
    </row>
    <row r="175" spans="1:4" s="12" customFormat="1" ht="12.75">
      <c r="A175" s="76"/>
      <c r="C175" s="16"/>
      <c r="D175" s="69"/>
    </row>
    <row r="176" spans="1:4" s="12" customFormat="1" ht="12.75">
      <c r="A176" s="76"/>
      <c r="C176" s="16"/>
      <c r="D176" s="69"/>
    </row>
    <row r="177" spans="1:4" s="12" customFormat="1" ht="12.75">
      <c r="A177" s="76"/>
      <c r="C177" s="16"/>
      <c r="D177" s="69"/>
    </row>
    <row r="178" spans="1:4" s="12" customFormat="1" ht="12.75">
      <c r="A178" s="76"/>
      <c r="C178" s="16"/>
      <c r="D178" s="69"/>
    </row>
    <row r="179" spans="1:4" s="12" customFormat="1" ht="12.75">
      <c r="A179" s="76"/>
      <c r="C179" s="16"/>
      <c r="D179" s="69"/>
    </row>
    <row r="180" spans="1:4" s="12" customFormat="1" ht="12.75">
      <c r="A180" s="76"/>
      <c r="C180" s="16"/>
      <c r="D180" s="69"/>
    </row>
    <row r="181" spans="1:4" s="12" customFormat="1" ht="12.75">
      <c r="A181" s="76"/>
      <c r="C181" s="16"/>
      <c r="D181" s="69"/>
    </row>
    <row r="182" spans="1:4" s="12" customFormat="1" ht="12.75">
      <c r="A182" s="76"/>
      <c r="C182" s="16"/>
      <c r="D182" s="69"/>
    </row>
    <row r="183" spans="1:4" s="12" customFormat="1" ht="12.75">
      <c r="A183" s="76"/>
      <c r="C183" s="16"/>
      <c r="D183" s="69"/>
    </row>
    <row r="184" spans="1:4" s="12" customFormat="1" ht="12.75">
      <c r="A184" s="76"/>
      <c r="C184" s="16"/>
      <c r="D184" s="69"/>
    </row>
    <row r="185" spans="1:4" s="12" customFormat="1" ht="12.75">
      <c r="A185" s="76"/>
      <c r="C185" s="16"/>
      <c r="D185" s="69"/>
    </row>
    <row r="186" spans="1:4" s="12" customFormat="1" ht="12.75">
      <c r="A186" s="76"/>
      <c r="C186" s="16"/>
      <c r="D186" s="69"/>
    </row>
    <row r="187" spans="1:4" s="12" customFormat="1" ht="12.75">
      <c r="A187" s="76"/>
      <c r="C187" s="16"/>
      <c r="D187" s="69"/>
    </row>
    <row r="188" spans="3:4" s="12" customFormat="1" ht="12.75">
      <c r="C188" s="16"/>
      <c r="D188" s="69"/>
    </row>
    <row r="189" spans="3:4" s="12" customFormat="1" ht="12.75">
      <c r="C189" s="16"/>
      <c r="D189" s="69"/>
    </row>
    <row r="190" spans="3:4" s="12" customFormat="1" ht="12.75">
      <c r="C190" s="16"/>
      <c r="D190" s="69"/>
    </row>
    <row r="191" spans="3:4" s="12" customFormat="1" ht="12.75">
      <c r="C191" s="16"/>
      <c r="D191" s="69"/>
    </row>
    <row r="192" spans="3:4" s="12" customFormat="1" ht="12.75">
      <c r="C192" s="16"/>
      <c r="D192" s="69"/>
    </row>
    <row r="193" spans="3:4" s="12" customFormat="1" ht="12.75">
      <c r="C193" s="16"/>
      <c r="D193" s="69"/>
    </row>
    <row r="194" spans="3:4" s="12" customFormat="1" ht="12.75">
      <c r="C194" s="16"/>
      <c r="D194" s="69"/>
    </row>
    <row r="195" spans="3:4" s="12" customFormat="1" ht="12.75">
      <c r="C195" s="16"/>
      <c r="D195" s="69"/>
    </row>
    <row r="196" spans="3:4" s="12" customFormat="1" ht="12.75">
      <c r="C196" s="16"/>
      <c r="D196" s="69"/>
    </row>
    <row r="197" spans="1:20" ht="12.75">
      <c r="A197" s="1"/>
      <c r="B197" s="1"/>
      <c r="C197" s="11"/>
      <c r="D197" s="7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1"/>
      <c r="D198" s="7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1"/>
      <c r="D199" s="7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1"/>
      <c r="D200" s="7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1"/>
      <c r="D201" s="7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1"/>
      <c r="D202" s="7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1"/>
      <c r="D203" s="7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1"/>
      <c r="D204" s="7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1"/>
      <c r="D205" s="7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1"/>
      <c r="D206" s="7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1"/>
      <c r="D207" s="7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1"/>
      <c r="D208" s="7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1"/>
      <c r="D209" s="7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1"/>
      <c r="D210" s="7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1"/>
      <c r="D211" s="7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1"/>
      <c r="D212" s="7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1"/>
      <c r="D213" s="7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1"/>
      <c r="D214" s="7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1"/>
      <c r="D215" s="7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1"/>
      <c r="D216" s="7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1"/>
      <c r="D217" s="7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1"/>
      <c r="D218" s="7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1"/>
      <c r="D219" s="7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1"/>
      <c r="D220" s="7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1"/>
      <c r="D221" s="7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1"/>
      <c r="D222" s="7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1"/>
      <c r="D223" s="7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1"/>
      <c r="D224" s="7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1"/>
      <c r="D225" s="7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1"/>
      <c r="D226" s="7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1"/>
      <c r="D227" s="7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1"/>
      <c r="D228" s="7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1"/>
      <c r="D229" s="7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1"/>
      <c r="B230" s="1"/>
      <c r="C230" s="11"/>
      <c r="D230" s="7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1"/>
      <c r="B231" s="1"/>
      <c r="C231" s="11"/>
      <c r="D231" s="7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1"/>
      <c r="B232" s="1"/>
      <c r="C232" s="11"/>
      <c r="D232" s="7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/>
      <c r="B233" s="1"/>
      <c r="C233" s="11"/>
      <c r="D233" s="7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/>
      <c r="B234" s="1"/>
      <c r="C234" s="11"/>
      <c r="D234" s="7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1"/>
      <c r="B235" s="1"/>
      <c r="C235" s="11"/>
      <c r="D235" s="7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1"/>
      <c r="B236" s="1"/>
      <c r="C236" s="11"/>
      <c r="D236" s="7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/>
      <c r="B237" s="1"/>
      <c r="C237" s="11"/>
      <c r="D237" s="7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/>
      <c r="B238" s="1"/>
      <c r="C238" s="11"/>
      <c r="D238" s="7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/>
      <c r="B239" s="1"/>
      <c r="C239" s="11"/>
      <c r="D239" s="7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/>
      <c r="B240" s="1"/>
      <c r="C240" s="11"/>
      <c r="D240" s="7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/>
      <c r="B241" s="1"/>
      <c r="C241" s="11"/>
      <c r="D241" s="7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/>
      <c r="B242" s="1"/>
      <c r="C242" s="11"/>
      <c r="D242" s="7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/>
      <c r="B243" s="1"/>
      <c r="C243" s="11"/>
      <c r="D243" s="7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/>
      <c r="B244" s="1"/>
      <c r="C244" s="11"/>
      <c r="D244" s="7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/>
      <c r="B245" s="1"/>
      <c r="C245" s="11"/>
      <c r="D245" s="7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/>
      <c r="B246" s="1"/>
      <c r="C246" s="11"/>
      <c r="D246" s="7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/>
      <c r="B247" s="1"/>
      <c r="C247" s="11"/>
      <c r="D247" s="7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/>
      <c r="B248" s="1"/>
      <c r="C248" s="11"/>
      <c r="D248" s="7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/>
      <c r="B249" s="1"/>
      <c r="C249" s="11"/>
      <c r="D249" s="7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/>
      <c r="B250" s="1"/>
      <c r="C250" s="11"/>
      <c r="D250" s="7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/>
      <c r="B251" s="1"/>
      <c r="C251" s="11"/>
      <c r="D251" s="7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/>
      <c r="B252" s="1"/>
      <c r="C252" s="11"/>
      <c r="D252" s="7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/>
      <c r="B253" s="1"/>
      <c r="C253" s="11"/>
      <c r="D253" s="7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/>
      <c r="B254" s="1"/>
      <c r="C254" s="11"/>
      <c r="D254" s="7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/>
      <c r="B255" s="1"/>
      <c r="C255" s="11"/>
      <c r="D255" s="7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/>
      <c r="B256" s="1"/>
      <c r="C256" s="11"/>
      <c r="D256" s="7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/>
      <c r="B257" s="1"/>
      <c r="C257" s="11"/>
      <c r="D257" s="7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/>
      <c r="B258" s="1"/>
      <c r="C258" s="11"/>
      <c r="D258" s="7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/>
      <c r="B259" s="1"/>
      <c r="C259" s="11"/>
      <c r="D259" s="7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/>
      <c r="B260" s="1"/>
      <c r="C260" s="11"/>
      <c r="D260" s="7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/>
      <c r="B261" s="1"/>
      <c r="C261" s="11"/>
      <c r="D261" s="7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/>
      <c r="B262" s="1"/>
      <c r="C262" s="11"/>
      <c r="D262" s="7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/>
      <c r="B263" s="1"/>
      <c r="C263" s="11"/>
      <c r="D263" s="7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/>
      <c r="B264" s="1"/>
      <c r="C264" s="11"/>
      <c r="D264" s="7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/>
      <c r="B265" s="1"/>
      <c r="C265" s="11"/>
      <c r="D265" s="7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/>
      <c r="B266" s="1"/>
      <c r="C266" s="11"/>
      <c r="D266" s="7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/>
      <c r="B267" s="1"/>
      <c r="C267" s="11"/>
      <c r="D267" s="7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/>
      <c r="B268" s="1"/>
      <c r="C268" s="11"/>
      <c r="D268" s="7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/>
      <c r="B269" s="1"/>
      <c r="C269" s="11"/>
      <c r="D269" s="7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1"/>
      <c r="B270" s="1"/>
      <c r="C270" s="11"/>
      <c r="D270" s="7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1"/>
      <c r="B271" s="1"/>
      <c r="C271" s="11"/>
      <c r="D271" s="7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1"/>
      <c r="B272" s="1"/>
      <c r="C272" s="11"/>
      <c r="D272" s="7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>
      <c r="A273" s="1"/>
      <c r="B273" s="1"/>
      <c r="C273" s="11"/>
      <c r="D273" s="7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>
      <c r="A274" s="1"/>
      <c r="B274" s="1"/>
      <c r="C274" s="11"/>
      <c r="D274" s="7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>
      <c r="A275" s="1"/>
      <c r="B275" s="1"/>
      <c r="C275" s="11"/>
      <c r="D275" s="7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>
      <c r="A276" s="1"/>
      <c r="B276" s="1"/>
      <c r="C276" s="11"/>
      <c r="D276" s="7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>
      <c r="A277" s="1"/>
      <c r="B277" s="1"/>
      <c r="C277" s="11"/>
      <c r="D277" s="7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>
      <c r="A278" s="1"/>
      <c r="B278" s="1"/>
      <c r="C278" s="11"/>
      <c r="D278" s="7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>
      <c r="A279" s="1"/>
      <c r="B279" s="1"/>
      <c r="C279" s="11"/>
      <c r="D279" s="7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>
      <c r="A280" s="1"/>
      <c r="B280" s="1"/>
      <c r="C280" s="11"/>
      <c r="D280" s="7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>
      <c r="A281" s="1"/>
      <c r="B281" s="1"/>
      <c r="C281" s="11"/>
      <c r="D281" s="7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>
      <c r="A282" s="1"/>
      <c r="B282" s="1"/>
      <c r="C282" s="11"/>
      <c r="D282" s="7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>
      <c r="A283" s="1"/>
      <c r="B283" s="1"/>
      <c r="C283" s="11"/>
      <c r="D283" s="7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>
      <c r="A284" s="1"/>
      <c r="B284" s="1"/>
      <c r="C284" s="11"/>
      <c r="D284" s="7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>
      <c r="A285" s="1"/>
      <c r="B285" s="1"/>
      <c r="C285" s="11"/>
      <c r="D285" s="7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>
      <c r="A286" s="1"/>
      <c r="B286" s="1"/>
      <c r="C286" s="11"/>
      <c r="D286" s="7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>
      <c r="A287" s="1"/>
      <c r="B287" s="1"/>
      <c r="C287" s="11"/>
      <c r="D287" s="7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>
      <c r="A288" s="1"/>
      <c r="B288" s="1"/>
      <c r="C288" s="11"/>
      <c r="D288" s="7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>
      <c r="A289" s="1"/>
      <c r="B289" s="1"/>
      <c r="C289" s="11"/>
      <c r="D289" s="7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>
      <c r="A290" s="1"/>
      <c r="B290" s="1"/>
      <c r="C290" s="11"/>
      <c r="D290" s="7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>
      <c r="A291" s="1"/>
      <c r="B291" s="1"/>
      <c r="C291" s="11"/>
      <c r="D291" s="7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>
      <c r="A292" s="1"/>
      <c r="B292" s="1"/>
      <c r="C292" s="11"/>
      <c r="D292" s="7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>
      <c r="A293" s="1"/>
      <c r="B293" s="1"/>
      <c r="C293" s="11"/>
      <c r="D293" s="7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>
      <c r="A294" s="1"/>
      <c r="B294" s="1"/>
      <c r="C294" s="11"/>
      <c r="D294" s="7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>
      <c r="A295" s="1"/>
      <c r="B295" s="1"/>
      <c r="C295" s="11"/>
      <c r="D295" s="7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>
      <c r="A296" s="1"/>
      <c r="B296" s="1"/>
      <c r="C296" s="11"/>
      <c r="D296" s="7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>
      <c r="A297" s="1"/>
      <c r="B297" s="1"/>
      <c r="C297" s="11"/>
      <c r="D297" s="7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>
      <c r="A298" s="1"/>
      <c r="B298" s="1"/>
      <c r="C298" s="11"/>
      <c r="D298" s="7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>
      <c r="A299" s="1"/>
      <c r="B299" s="1"/>
      <c r="C299" s="11"/>
      <c r="D299" s="7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>
      <c r="A300" s="1"/>
      <c r="B300" s="1"/>
      <c r="C300" s="11"/>
      <c r="D300" s="7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>
      <c r="A301" s="1"/>
      <c r="B301" s="1"/>
      <c r="C301" s="11"/>
      <c r="D301" s="7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>
      <c r="A302" s="1"/>
      <c r="B302" s="1"/>
      <c r="C302" s="11"/>
      <c r="D302" s="7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>
      <c r="A303" s="1"/>
      <c r="B303" s="1"/>
      <c r="C303" s="11"/>
      <c r="D303" s="7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>
      <c r="A304" s="1"/>
      <c r="B304" s="1"/>
      <c r="C304" s="11"/>
      <c r="D304" s="7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>
      <c r="A305" s="1"/>
      <c r="B305" s="1"/>
      <c r="C305" s="11"/>
      <c r="D305" s="7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>
      <c r="A306" s="1"/>
      <c r="B306" s="1"/>
      <c r="C306" s="11"/>
      <c r="D306" s="7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>
      <c r="A307" s="1"/>
      <c r="B307" s="1"/>
      <c r="C307" s="11"/>
      <c r="D307" s="7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>
      <c r="A308" s="1"/>
      <c r="B308" s="1"/>
      <c r="C308" s="11"/>
      <c r="D308" s="7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>
      <c r="A309" s="1"/>
      <c r="B309" s="1"/>
      <c r="C309" s="11"/>
      <c r="D309" s="7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>
      <c r="A310" s="1"/>
      <c r="B310" s="1"/>
      <c r="C310" s="11"/>
      <c r="D310" s="7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>
      <c r="A311" s="1"/>
      <c r="B311" s="1"/>
      <c r="C311" s="11"/>
      <c r="D311" s="7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>
      <c r="A312" s="1"/>
      <c r="B312" s="1"/>
      <c r="C312" s="11"/>
      <c r="D312" s="7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>
      <c r="A313" s="1"/>
      <c r="B313" s="1"/>
      <c r="C313" s="11"/>
      <c r="D313" s="7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>
      <c r="A314" s="1"/>
      <c r="B314" s="1"/>
      <c r="C314" s="11"/>
      <c r="D314" s="7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>
      <c r="A315" s="1"/>
      <c r="B315" s="1"/>
      <c r="C315" s="11"/>
      <c r="D315" s="7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>
      <c r="A316" s="1"/>
      <c r="B316" s="1"/>
      <c r="C316" s="11"/>
      <c r="D316" s="7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>
      <c r="A317" s="1"/>
      <c r="B317" s="1"/>
      <c r="C317" s="11"/>
      <c r="D317" s="7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>
      <c r="A318" s="1"/>
      <c r="B318" s="1"/>
      <c r="C318" s="11"/>
      <c r="D318" s="7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>
      <c r="A319" s="1"/>
      <c r="B319" s="1"/>
      <c r="C319" s="11"/>
      <c r="D319" s="7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>
      <c r="A320" s="1"/>
      <c r="B320" s="1"/>
      <c r="C320" s="11"/>
      <c r="D320" s="7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>
      <c r="A321" s="1"/>
      <c r="B321" s="1"/>
      <c r="C321" s="11"/>
      <c r="D321" s="7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>
      <c r="A322" s="1"/>
      <c r="B322" s="1"/>
      <c r="C322" s="11"/>
      <c r="D322" s="7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>
      <c r="A323" s="1"/>
      <c r="B323" s="1"/>
      <c r="C323" s="11"/>
      <c r="D323" s="7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>
      <c r="A324" s="1"/>
      <c r="B324" s="1"/>
      <c r="C324" s="11"/>
      <c r="D324" s="7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>
      <c r="A325" s="1"/>
      <c r="B325" s="1"/>
      <c r="C325" s="11"/>
      <c r="D325" s="7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>
      <c r="A326" s="1"/>
      <c r="B326" s="1"/>
      <c r="C326" s="11"/>
      <c r="D326" s="7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>
      <c r="A327" s="1"/>
      <c r="B327" s="1"/>
      <c r="C327" s="11"/>
      <c r="D327" s="7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>
      <c r="A328" s="1"/>
      <c r="B328" s="1"/>
      <c r="C328" s="11"/>
      <c r="D328" s="7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>
      <c r="A329" s="1"/>
      <c r="B329" s="1"/>
      <c r="C329" s="11"/>
      <c r="D329" s="7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>
      <c r="A330" s="1"/>
      <c r="B330" s="1"/>
      <c r="C330" s="11"/>
      <c r="D330" s="7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>
      <c r="A331" s="1"/>
      <c r="B331" s="1"/>
      <c r="C331" s="11"/>
      <c r="D331" s="7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>
      <c r="A332" s="1"/>
      <c r="B332" s="1"/>
      <c r="C332" s="11"/>
      <c r="D332" s="7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>
      <c r="A333" s="1"/>
      <c r="B333" s="1"/>
      <c r="C333" s="11"/>
      <c r="D333" s="7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>
      <c r="A334" s="1"/>
      <c r="B334" s="1"/>
      <c r="C334" s="11"/>
      <c r="D334" s="7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>
      <c r="A335" s="1"/>
      <c r="B335" s="1"/>
      <c r="C335" s="11"/>
      <c r="D335" s="7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>
      <c r="A336" s="1"/>
      <c r="B336" s="1"/>
      <c r="C336" s="11"/>
      <c r="D336" s="7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>
      <c r="A337" s="1"/>
      <c r="B337" s="1"/>
      <c r="C337" s="11"/>
      <c r="D337" s="7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>
      <c r="A338" s="1"/>
      <c r="B338" s="1"/>
      <c r="C338" s="11"/>
      <c r="D338" s="7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>
      <c r="A339" s="1"/>
      <c r="B339" s="1"/>
      <c r="C339" s="11"/>
      <c r="D339" s="7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>
      <c r="A340" s="1"/>
      <c r="B340" s="1"/>
      <c r="C340" s="11"/>
      <c r="D340" s="7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>
      <c r="A341" s="1"/>
      <c r="B341" s="1"/>
      <c r="C341" s="11"/>
      <c r="D341" s="7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>
      <c r="A342" s="1"/>
      <c r="B342" s="1"/>
      <c r="C342" s="11"/>
      <c r="D342" s="7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>
      <c r="A343" s="1"/>
      <c r="B343" s="1"/>
      <c r="C343" s="11"/>
      <c r="D343" s="7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>
      <c r="A344" s="1"/>
      <c r="B344" s="1"/>
      <c r="C344" s="11"/>
      <c r="D344" s="7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>
      <c r="A345" s="1"/>
      <c r="B345" s="1"/>
      <c r="C345" s="11"/>
      <c r="D345" s="7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>
      <c r="A346" s="1"/>
      <c r="B346" s="1"/>
      <c r="C346" s="11"/>
      <c r="D346" s="7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>
      <c r="A347" s="1"/>
      <c r="B347" s="1"/>
      <c r="C347" s="11"/>
      <c r="D347" s="7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>
      <c r="A348" s="1"/>
      <c r="B348" s="1"/>
      <c r="C348" s="11"/>
      <c r="D348" s="7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>
      <c r="A349" s="1"/>
      <c r="B349" s="1"/>
      <c r="C349" s="11"/>
      <c r="D349" s="7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>
      <c r="A350" s="1"/>
      <c r="B350" s="1"/>
      <c r="C350" s="11"/>
      <c r="D350" s="7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>
      <c r="A351" s="1"/>
      <c r="B351" s="1"/>
      <c r="C351" s="11"/>
      <c r="D351" s="7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>
      <c r="A352" s="1"/>
      <c r="B352" s="1"/>
      <c r="C352" s="11"/>
      <c r="D352" s="7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>
      <c r="A353" s="1"/>
      <c r="B353" s="1"/>
      <c r="C353" s="11"/>
      <c r="D353" s="7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>
      <c r="A354" s="1"/>
      <c r="B354" s="1"/>
      <c r="C354" s="11"/>
      <c r="D354" s="7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>
      <c r="A355" s="1"/>
      <c r="B355" s="1"/>
      <c r="C355" s="11"/>
      <c r="D355" s="7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>
      <c r="A356" s="1"/>
      <c r="B356" s="1"/>
      <c r="C356" s="11"/>
      <c r="D356" s="7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>
      <c r="A357" s="1"/>
      <c r="B357" s="1"/>
      <c r="C357" s="11"/>
      <c r="D357" s="7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>
      <c r="A358" s="1"/>
      <c r="B358" s="1"/>
      <c r="C358" s="11"/>
      <c r="D358" s="7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>
      <c r="A359" s="1"/>
      <c r="B359" s="1"/>
      <c r="C359" s="11"/>
      <c r="D359" s="7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>
      <c r="A360" s="1"/>
      <c r="B360" s="1"/>
      <c r="C360" s="11"/>
      <c r="D360" s="7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</sheetData>
  <sheetProtection/>
  <mergeCells count="66">
    <mergeCell ref="P126:P128"/>
    <mergeCell ref="Q126:Q128"/>
    <mergeCell ref="R126:R128"/>
    <mergeCell ref="Q19:Q21"/>
    <mergeCell ref="A121:A122"/>
    <mergeCell ref="L126:L128"/>
    <mergeCell ref="M126:M128"/>
    <mergeCell ref="N126:N128"/>
    <mergeCell ref="B121:B122"/>
    <mergeCell ref="A126:A128"/>
    <mergeCell ref="S126:S128"/>
    <mergeCell ref="D126:D128"/>
    <mergeCell ref="E126:E128"/>
    <mergeCell ref="F126:F128"/>
    <mergeCell ref="G126:G128"/>
    <mergeCell ref="H126:H128"/>
    <mergeCell ref="I126:I128"/>
    <mergeCell ref="J126:J128"/>
    <mergeCell ref="K126:K128"/>
    <mergeCell ref="O126:O128"/>
    <mergeCell ref="T126:T128"/>
    <mergeCell ref="A7:T7"/>
    <mergeCell ref="B10:B21"/>
    <mergeCell ref="C10:C21"/>
    <mergeCell ref="D10:D21"/>
    <mergeCell ref="K10:M13"/>
    <mergeCell ref="L19:L21"/>
    <mergeCell ref="M19:M21"/>
    <mergeCell ref="L14:M18"/>
    <mergeCell ref="T10:T21"/>
    <mergeCell ref="A1:T1"/>
    <mergeCell ref="A2:T2"/>
    <mergeCell ref="A4:T4"/>
    <mergeCell ref="A6:T6"/>
    <mergeCell ref="A3:T3"/>
    <mergeCell ref="D9:S9"/>
    <mergeCell ref="F14:G18"/>
    <mergeCell ref="F19:F21"/>
    <mergeCell ref="G19:G21"/>
    <mergeCell ref="N10:S13"/>
    <mergeCell ref="N14:O18"/>
    <mergeCell ref="P14:Q18"/>
    <mergeCell ref="R14:S18"/>
    <mergeCell ref="K14:K18"/>
    <mergeCell ref="K19:K21"/>
    <mergeCell ref="P19:P21"/>
    <mergeCell ref="B36:C36"/>
    <mergeCell ref="J10:J21"/>
    <mergeCell ref="A30:A31"/>
    <mergeCell ref="E10:E21"/>
    <mergeCell ref="A10:A21"/>
    <mergeCell ref="I10:I21"/>
    <mergeCell ref="F10:H13"/>
    <mergeCell ref="H14:H18"/>
    <mergeCell ref="H19:H21"/>
    <mergeCell ref="B30:B31"/>
    <mergeCell ref="B106:C106"/>
    <mergeCell ref="B150:C150"/>
    <mergeCell ref="R19:R21"/>
    <mergeCell ref="S19:S21"/>
    <mergeCell ref="B22:C22"/>
    <mergeCell ref="B145:C145"/>
    <mergeCell ref="B126:C128"/>
    <mergeCell ref="B37:C37"/>
    <mergeCell ref="N19:N21"/>
    <mergeCell ref="O19:O2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0"/>
  <sheetViews>
    <sheetView tabSelected="1" zoomScalePageLayoutView="0" workbookViewId="0" topLeftCell="A55">
      <selection activeCell="A1" sqref="A1:D58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53.8515625" style="0" customWidth="1"/>
    <col min="4" max="4" width="24.8515625" style="0" customWidth="1"/>
    <col min="5" max="5" width="9.28125" style="0" customWidth="1"/>
    <col min="6" max="6" width="9.57421875" style="0" bestFit="1" customWidth="1"/>
  </cols>
  <sheetData>
    <row r="1" spans="2:4" ht="12.75">
      <c r="B1" s="63"/>
      <c r="C1" s="63"/>
      <c r="D1" s="63" t="s">
        <v>206</v>
      </c>
    </row>
    <row r="2" ht="12.75">
      <c r="D2" t="s">
        <v>216</v>
      </c>
    </row>
    <row r="3" ht="12.75">
      <c r="D3" t="s">
        <v>207</v>
      </c>
    </row>
    <row r="4" spans="2:4" ht="12.75">
      <c r="B4" s="1"/>
      <c r="C4" s="1"/>
      <c r="D4" s="1" t="s">
        <v>208</v>
      </c>
    </row>
    <row r="5" spans="2:4" ht="12.75">
      <c r="B5" s="1"/>
      <c r="C5" s="1"/>
      <c r="D5" s="1" t="s">
        <v>209</v>
      </c>
    </row>
    <row r="6" spans="2:4" ht="12.75">
      <c r="B6" s="1"/>
      <c r="C6" s="1"/>
      <c r="D6" s="1" t="s">
        <v>217</v>
      </c>
    </row>
    <row r="7" spans="2:4" ht="48" customHeight="1">
      <c r="B7" s="1"/>
      <c r="C7" s="1"/>
      <c r="D7" s="1" t="s">
        <v>210</v>
      </c>
    </row>
    <row r="8" spans="2:4" ht="11.25" customHeight="1">
      <c r="B8" s="1"/>
      <c r="C8" s="1"/>
      <c r="D8" s="1" t="s">
        <v>218</v>
      </c>
    </row>
    <row r="9" spans="2:4" ht="26.25" customHeight="1">
      <c r="B9" s="1"/>
      <c r="C9" s="1"/>
      <c r="D9" s="1" t="s">
        <v>211</v>
      </c>
    </row>
    <row r="10" spans="2:5" ht="27" customHeight="1">
      <c r="B10" s="157" t="s">
        <v>212</v>
      </c>
      <c r="C10" s="157"/>
      <c r="D10" s="157"/>
      <c r="E10" s="122"/>
    </row>
    <row r="11" spans="2:4" ht="66" customHeight="1">
      <c r="B11" s="158" t="s">
        <v>213</v>
      </c>
      <c r="C11" s="158"/>
      <c r="D11" s="158"/>
    </row>
    <row r="12" spans="2:4" ht="36.75" customHeight="1">
      <c r="B12" s="113" t="s">
        <v>187</v>
      </c>
      <c r="C12" s="113" t="s">
        <v>186</v>
      </c>
      <c r="D12" s="113" t="s">
        <v>188</v>
      </c>
    </row>
    <row r="13" spans="2:4" s="1" customFormat="1" ht="25.5" customHeight="1">
      <c r="B13" s="154" t="s">
        <v>215</v>
      </c>
      <c r="C13" s="155"/>
      <c r="D13" s="156"/>
    </row>
    <row r="14" spans="2:4" s="12" customFormat="1" ht="15.75">
      <c r="B14" s="104">
        <v>1</v>
      </c>
      <c r="C14" s="110" t="s">
        <v>1</v>
      </c>
      <c r="D14" s="103">
        <v>1</v>
      </c>
    </row>
    <row r="15" spans="2:4" s="12" customFormat="1" ht="15.75">
      <c r="B15" s="104">
        <v>2</v>
      </c>
      <c r="C15" s="110" t="s">
        <v>3</v>
      </c>
      <c r="D15" s="103">
        <v>1</v>
      </c>
    </row>
    <row r="16" spans="2:4" s="12" customFormat="1" ht="14.25" customHeight="1">
      <c r="B16" s="104">
        <v>3</v>
      </c>
      <c r="C16" s="105" t="s">
        <v>5</v>
      </c>
      <c r="D16" s="103">
        <v>1</v>
      </c>
    </row>
    <row r="17" spans="2:4" s="1" customFormat="1" ht="14.25" customHeight="1">
      <c r="B17" s="104">
        <v>4</v>
      </c>
      <c r="C17" s="106" t="s">
        <v>198</v>
      </c>
      <c r="D17" s="107">
        <v>1</v>
      </c>
    </row>
    <row r="18" spans="2:4" s="1" customFormat="1" ht="14.25" customHeight="1">
      <c r="B18" s="104">
        <v>5</v>
      </c>
      <c r="C18" s="106" t="s">
        <v>202</v>
      </c>
      <c r="D18" s="107">
        <v>1</v>
      </c>
    </row>
    <row r="19" spans="2:4" s="1" customFormat="1" ht="14.25" customHeight="1">
      <c r="B19" s="104">
        <v>6</v>
      </c>
      <c r="C19" s="106" t="s">
        <v>203</v>
      </c>
      <c r="D19" s="107">
        <v>0.5</v>
      </c>
    </row>
    <row r="20" spans="2:4" s="1" customFormat="1" ht="15.75">
      <c r="B20" s="104">
        <v>7</v>
      </c>
      <c r="C20" s="114" t="s">
        <v>195</v>
      </c>
      <c r="D20" s="107">
        <v>0.75</v>
      </c>
    </row>
    <row r="21" spans="2:4" s="1" customFormat="1" ht="15.75">
      <c r="B21" s="104">
        <v>8</v>
      </c>
      <c r="C21" s="114" t="s">
        <v>189</v>
      </c>
      <c r="D21" s="107">
        <v>1</v>
      </c>
    </row>
    <row r="22" spans="2:4" s="12" customFormat="1" ht="14.25" customHeight="1">
      <c r="B22" s="104">
        <v>9</v>
      </c>
      <c r="C22" s="105" t="s">
        <v>134</v>
      </c>
      <c r="D22" s="107">
        <v>0.5</v>
      </c>
    </row>
    <row r="23" spans="2:4" s="12" customFormat="1" ht="14.25" customHeight="1">
      <c r="B23" s="104">
        <v>10</v>
      </c>
      <c r="C23" s="105" t="s">
        <v>196</v>
      </c>
      <c r="D23" s="107">
        <v>1</v>
      </c>
    </row>
    <row r="24" spans="2:4" s="12" customFormat="1" ht="14.25" customHeight="1">
      <c r="B24" s="115"/>
      <c r="C24" s="116" t="s">
        <v>15</v>
      </c>
      <c r="D24" s="117">
        <f>SUM(D14:D23)</f>
        <v>8.75</v>
      </c>
    </row>
    <row r="25" spans="2:4" s="12" customFormat="1" ht="30" customHeight="1">
      <c r="B25" s="150" t="s">
        <v>16</v>
      </c>
      <c r="C25" s="151"/>
      <c r="D25" s="152"/>
    </row>
    <row r="26" spans="2:4" s="12" customFormat="1" ht="15.75">
      <c r="B26" s="104">
        <v>1</v>
      </c>
      <c r="C26" s="108" t="s">
        <v>17</v>
      </c>
      <c r="D26" s="103">
        <v>1</v>
      </c>
    </row>
    <row r="27" spans="2:4" s="12" customFormat="1" ht="14.25" customHeight="1">
      <c r="B27" s="104">
        <v>2</v>
      </c>
      <c r="C27" s="108" t="s">
        <v>197</v>
      </c>
      <c r="D27" s="109">
        <v>1</v>
      </c>
    </row>
    <row r="28" spans="2:4" s="12" customFormat="1" ht="14.25" customHeight="1">
      <c r="B28" s="104">
        <v>3</v>
      </c>
      <c r="C28" s="108" t="s">
        <v>190</v>
      </c>
      <c r="D28" s="109">
        <v>65</v>
      </c>
    </row>
    <row r="29" spans="2:4" s="12" customFormat="1" ht="14.25" customHeight="1">
      <c r="B29" s="120"/>
      <c r="C29" s="118" t="s">
        <v>64</v>
      </c>
      <c r="D29" s="119">
        <f>SUM(D26:D28)</f>
        <v>67</v>
      </c>
    </row>
    <row r="30" spans="2:6" s="12" customFormat="1" ht="39.75" customHeight="1">
      <c r="B30" s="150" t="s">
        <v>205</v>
      </c>
      <c r="C30" s="151"/>
      <c r="D30" s="152"/>
      <c r="F30" s="14"/>
    </row>
    <row r="31" spans="2:4" s="12" customFormat="1" ht="15.75">
      <c r="B31" s="110">
        <v>1</v>
      </c>
      <c r="C31" s="105" t="s">
        <v>17</v>
      </c>
      <c r="D31" s="111">
        <v>1</v>
      </c>
    </row>
    <row r="32" spans="2:4" s="16" customFormat="1" ht="14.25" customHeight="1">
      <c r="B32" s="110">
        <v>2</v>
      </c>
      <c r="C32" s="105" t="s">
        <v>194</v>
      </c>
      <c r="D32" s="111">
        <v>1</v>
      </c>
    </row>
    <row r="33" spans="2:4" s="16" customFormat="1" ht="15.75">
      <c r="B33" s="110">
        <v>3</v>
      </c>
      <c r="C33" s="105" t="s">
        <v>138</v>
      </c>
      <c r="D33" s="111">
        <v>4.5</v>
      </c>
    </row>
    <row r="34" spans="2:4" s="16" customFormat="1" ht="16.5" customHeight="1">
      <c r="B34" s="110">
        <v>4</v>
      </c>
      <c r="C34" s="105" t="s">
        <v>201</v>
      </c>
      <c r="D34" s="103">
        <v>1</v>
      </c>
    </row>
    <row r="35" spans="2:4" s="16" customFormat="1" ht="15.75" customHeight="1">
      <c r="B35" s="110">
        <v>5</v>
      </c>
      <c r="C35" s="110" t="s">
        <v>69</v>
      </c>
      <c r="D35" s="103">
        <v>0.5</v>
      </c>
    </row>
    <row r="36" spans="2:4" s="16" customFormat="1" ht="14.25" customHeight="1">
      <c r="B36" s="110">
        <v>6</v>
      </c>
      <c r="C36" s="110" t="s">
        <v>192</v>
      </c>
      <c r="D36" s="103">
        <v>2</v>
      </c>
    </row>
    <row r="37" spans="2:4" s="16" customFormat="1" ht="15.75">
      <c r="B37" s="110">
        <v>7</v>
      </c>
      <c r="C37" s="110" t="s">
        <v>191</v>
      </c>
      <c r="D37" s="103">
        <v>1</v>
      </c>
    </row>
    <row r="38" spans="2:4" s="16" customFormat="1" ht="15.75">
      <c r="B38" s="110">
        <v>8</v>
      </c>
      <c r="C38" s="105" t="s">
        <v>142</v>
      </c>
      <c r="D38" s="103">
        <v>0.5</v>
      </c>
    </row>
    <row r="39" spans="2:4" s="16" customFormat="1" ht="15.75">
      <c r="B39" s="110">
        <v>9</v>
      </c>
      <c r="C39" s="105" t="s">
        <v>199</v>
      </c>
      <c r="D39" s="103">
        <v>4</v>
      </c>
    </row>
    <row r="40" spans="2:4" s="16" customFormat="1" ht="15.75">
      <c r="B40" s="120"/>
      <c r="C40" s="118" t="s">
        <v>64</v>
      </c>
      <c r="D40" s="121">
        <f>SUM(D31:D39)</f>
        <v>15.5</v>
      </c>
    </row>
    <row r="41" spans="2:4" s="16" customFormat="1" ht="39" customHeight="1">
      <c r="B41" s="150" t="s">
        <v>204</v>
      </c>
      <c r="C41" s="151"/>
      <c r="D41" s="152"/>
    </row>
    <row r="42" spans="2:4" s="16" customFormat="1" ht="15.75">
      <c r="B42" s="110">
        <v>1</v>
      </c>
      <c r="C42" s="105" t="s">
        <v>17</v>
      </c>
      <c r="D42" s="111">
        <v>1</v>
      </c>
    </row>
    <row r="43" spans="2:4" s="16" customFormat="1" ht="15.75">
      <c r="B43" s="110">
        <v>2</v>
      </c>
      <c r="C43" s="105" t="s">
        <v>194</v>
      </c>
      <c r="D43" s="111">
        <v>1</v>
      </c>
    </row>
    <row r="44" spans="2:4" s="16" customFormat="1" ht="15.75">
      <c r="B44" s="110">
        <v>3</v>
      </c>
      <c r="C44" s="105" t="s">
        <v>172</v>
      </c>
      <c r="D44" s="111">
        <v>4.5</v>
      </c>
    </row>
    <row r="45" spans="2:4" s="16" customFormat="1" ht="15.75" customHeight="1">
      <c r="B45" s="110">
        <v>4</v>
      </c>
      <c r="C45" s="105" t="s">
        <v>201</v>
      </c>
      <c r="D45" s="103">
        <v>1</v>
      </c>
    </row>
    <row r="46" spans="2:4" s="12" customFormat="1" ht="15.75">
      <c r="B46" s="110">
        <v>5</v>
      </c>
      <c r="C46" s="110" t="s">
        <v>69</v>
      </c>
      <c r="D46" s="103">
        <v>0.5</v>
      </c>
    </row>
    <row r="47" spans="2:4" s="12" customFormat="1" ht="15.75">
      <c r="B47" s="110">
        <v>6</v>
      </c>
      <c r="C47" s="110" t="s">
        <v>193</v>
      </c>
      <c r="D47" s="103">
        <v>2</v>
      </c>
    </row>
    <row r="48" spans="2:4" s="12" customFormat="1" ht="14.25" customHeight="1">
      <c r="B48" s="110">
        <v>7</v>
      </c>
      <c r="C48" s="110" t="s">
        <v>191</v>
      </c>
      <c r="D48" s="103">
        <v>0.5</v>
      </c>
    </row>
    <row r="49" spans="2:4" s="12" customFormat="1" ht="14.25" customHeight="1">
      <c r="B49" s="110">
        <v>8</v>
      </c>
      <c r="C49" s="105" t="s">
        <v>142</v>
      </c>
      <c r="D49" s="103">
        <v>0.5</v>
      </c>
    </row>
    <row r="50" spans="2:4" s="12" customFormat="1" ht="14.25" customHeight="1">
      <c r="B50" s="120"/>
      <c r="C50" s="118" t="s">
        <v>64</v>
      </c>
      <c r="D50" s="123">
        <f>SUM(D42:D49)</f>
        <v>11</v>
      </c>
    </row>
    <row r="51" spans="2:4" s="12" customFormat="1" ht="29.25" customHeight="1">
      <c r="B51" s="150" t="s">
        <v>180</v>
      </c>
      <c r="C51" s="151"/>
      <c r="D51" s="152"/>
    </row>
    <row r="52" spans="2:4" s="13" customFormat="1" ht="15.75">
      <c r="B52" s="104">
        <v>1</v>
      </c>
      <c r="C52" s="108" t="s">
        <v>17</v>
      </c>
      <c r="D52" s="112">
        <v>1</v>
      </c>
    </row>
    <row r="53" spans="2:4" s="13" customFormat="1" ht="15.75">
      <c r="B53" s="104">
        <v>2</v>
      </c>
      <c r="C53" s="108" t="s">
        <v>83</v>
      </c>
      <c r="D53" s="112">
        <v>1</v>
      </c>
    </row>
    <row r="54" spans="2:4" s="13" customFormat="1" ht="15.75">
      <c r="B54" s="120"/>
      <c r="C54" s="118" t="s">
        <v>64</v>
      </c>
      <c r="D54" s="117">
        <f>SUM(D52:D53)</f>
        <v>2</v>
      </c>
    </row>
    <row r="55" spans="2:4" s="13" customFormat="1" ht="14.25" customHeight="1">
      <c r="B55" s="160"/>
      <c r="C55" s="153" t="s">
        <v>200</v>
      </c>
      <c r="D55" s="161">
        <f>D54+D50+D40+D29+D24</f>
        <v>104.25</v>
      </c>
    </row>
    <row r="56" spans="2:4" s="12" customFormat="1" ht="12.75">
      <c r="B56" s="160"/>
      <c r="C56" s="153"/>
      <c r="D56" s="161"/>
    </row>
    <row r="57" spans="2:4" s="12" customFormat="1" ht="14.25" customHeight="1">
      <c r="B57" s="77"/>
      <c r="C57" s="77"/>
      <c r="D57" s="77"/>
    </row>
    <row r="58" spans="2:4" s="12" customFormat="1" ht="69" customHeight="1">
      <c r="B58" s="159" t="s">
        <v>214</v>
      </c>
      <c r="C58" s="159"/>
      <c r="D58" s="124" t="s">
        <v>219</v>
      </c>
    </row>
    <row r="59" spans="2:4" s="12" customFormat="1" ht="14.25" customHeight="1">
      <c r="B59" s="78"/>
      <c r="C59" s="78"/>
      <c r="D59" s="78"/>
    </row>
    <row r="60" spans="2:4" s="12" customFormat="1" ht="32.25" customHeight="1">
      <c r="B60" s="78"/>
      <c r="C60" s="78"/>
      <c r="D60" s="78"/>
    </row>
    <row r="61" spans="2:4" s="12" customFormat="1" ht="12.75">
      <c r="B61" s="13"/>
      <c r="C61" s="13"/>
      <c r="D61" s="13"/>
    </row>
    <row r="62" spans="2:4" s="12" customFormat="1" ht="15.75" customHeight="1">
      <c r="B62" s="13"/>
      <c r="C62" s="13"/>
      <c r="D62" s="13"/>
    </row>
    <row r="63" s="13" customFormat="1" ht="15.75" customHeight="1"/>
    <row r="64" s="13" customFormat="1" ht="12.75"/>
    <row r="65" s="13" customFormat="1" ht="12.75"/>
    <row r="66" spans="2:4" s="13" customFormat="1" ht="12.75">
      <c r="B66" s="78"/>
      <c r="C66" s="78"/>
      <c r="D66" s="78"/>
    </row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21" customHeight="1"/>
    <row r="77" s="13" customFormat="1" ht="21" customHeight="1"/>
    <row r="78" s="13" customFormat="1" ht="21" customHeight="1"/>
    <row r="79" s="13" customFormat="1" ht="21" customHeight="1"/>
    <row r="80" s="13" customFormat="1" ht="21" customHeight="1"/>
    <row r="81" s="13" customFormat="1" ht="21" customHeight="1"/>
    <row r="82" s="13" customFormat="1" ht="21" customHeight="1"/>
    <row r="83" s="13" customFormat="1" ht="21" customHeight="1"/>
    <row r="84" s="13" customFormat="1" ht="21" customHeight="1"/>
    <row r="85" s="13" customFormat="1" ht="21" customHeight="1"/>
    <row r="86" s="13" customFormat="1" ht="21" customHeight="1"/>
    <row r="87" s="13" customFormat="1" ht="21" customHeight="1"/>
    <row r="88" s="13" customFormat="1" ht="21" customHeight="1"/>
    <row r="89" s="13" customFormat="1" ht="21" customHeight="1"/>
    <row r="90" s="13" customFormat="1" ht="21" customHeight="1"/>
    <row r="91" s="13" customFormat="1" ht="21" customHeight="1"/>
    <row r="92" s="13" customFormat="1" ht="21" customHeight="1"/>
    <row r="93" s="13" customFormat="1" ht="21" customHeight="1"/>
    <row r="94" s="13" customFormat="1" ht="21" customHeight="1"/>
    <row r="95" s="13" customFormat="1" ht="21" customHeight="1"/>
    <row r="96" s="13" customFormat="1" ht="21" customHeight="1"/>
    <row r="97" s="13" customFormat="1" ht="21" customHeight="1"/>
    <row r="98" s="13" customFormat="1" ht="21" customHeight="1"/>
    <row r="99" s="13" customFormat="1" ht="21" customHeight="1"/>
    <row r="100" s="13" customFormat="1" ht="21" customHeight="1"/>
    <row r="101" s="13" customFormat="1" ht="21" customHeight="1"/>
    <row r="102" s="13" customFormat="1" ht="21" customHeight="1"/>
    <row r="103" s="13" customFormat="1" ht="21" customHeight="1"/>
    <row r="104" s="13" customFormat="1" ht="21" customHeight="1"/>
    <row r="105" s="13" customFormat="1" ht="21" customHeight="1"/>
    <row r="106" s="13" customFormat="1" ht="21" customHeight="1"/>
    <row r="107" s="13" customFormat="1" ht="21" customHeight="1"/>
    <row r="108" s="13" customFormat="1" ht="21" customHeight="1"/>
    <row r="109" s="13" customFormat="1" ht="21" customHeight="1"/>
    <row r="110" s="13" customFormat="1" ht="21" customHeight="1"/>
    <row r="111" s="13" customFormat="1" ht="21" customHeight="1"/>
    <row r="112" s="13" customFormat="1" ht="21" customHeight="1"/>
    <row r="113" s="13" customFormat="1" ht="21" customHeight="1"/>
    <row r="114" s="13" customFormat="1" ht="21" customHeight="1"/>
    <row r="115" s="13" customFormat="1" ht="21" customHeight="1"/>
    <row r="116" s="13" customFormat="1" ht="21" customHeight="1"/>
    <row r="117" s="13" customFormat="1" ht="21" customHeight="1"/>
    <row r="118" s="13" customFormat="1" ht="21" customHeight="1"/>
    <row r="119" s="13" customFormat="1" ht="21" customHeight="1"/>
    <row r="120" s="13" customFormat="1" ht="21" customHeight="1"/>
    <row r="121" s="13" customFormat="1" ht="21" customHeight="1"/>
    <row r="122" s="13" customFormat="1" ht="21" customHeight="1"/>
    <row r="123" s="13" customFormat="1" ht="21" customHeight="1"/>
    <row r="124" s="13" customFormat="1" ht="21" customHeight="1"/>
    <row r="125" s="13" customFormat="1" ht="21" customHeight="1"/>
    <row r="126" s="13" customFormat="1" ht="21" customHeight="1"/>
    <row r="127" s="13" customFormat="1" ht="21" customHeight="1"/>
    <row r="128" s="13" customFormat="1" ht="21" customHeight="1"/>
    <row r="129" s="13" customFormat="1" ht="21" customHeight="1"/>
    <row r="130" s="13" customFormat="1" ht="21" customHeight="1"/>
    <row r="131" s="13" customFormat="1" ht="21" customHeight="1"/>
    <row r="132" s="13" customFormat="1" ht="21" customHeight="1"/>
    <row r="133" s="13" customFormat="1" ht="21" customHeight="1"/>
    <row r="134" s="13" customFormat="1" ht="21" customHeight="1"/>
    <row r="135" s="13" customFormat="1" ht="21" customHeight="1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pans="2:4" s="13" customFormat="1" ht="12.75">
      <c r="B203"/>
      <c r="C203"/>
      <c r="D203"/>
    </row>
    <row r="204" spans="2:4" s="13" customFormat="1" ht="12.75">
      <c r="B204"/>
      <c r="C204"/>
      <c r="D204"/>
    </row>
    <row r="205" spans="2:4" s="13" customFormat="1" ht="12.75">
      <c r="B205"/>
      <c r="C205"/>
      <c r="D205"/>
    </row>
    <row r="206" spans="2:4" s="13" customFormat="1" ht="12.75">
      <c r="B206"/>
      <c r="C206"/>
      <c r="D206"/>
    </row>
    <row r="207" spans="2:4" s="13" customFormat="1" ht="12.75">
      <c r="B207"/>
      <c r="C207"/>
      <c r="D207"/>
    </row>
    <row r="208" spans="2:4" s="13" customFormat="1" ht="12.75">
      <c r="B208"/>
      <c r="C208"/>
      <c r="D208"/>
    </row>
    <row r="209" spans="2:4" s="13" customFormat="1" ht="12.75">
      <c r="B209"/>
      <c r="C209"/>
      <c r="D209"/>
    </row>
    <row r="210" spans="2:4" s="13" customFormat="1" ht="12.75">
      <c r="B210"/>
      <c r="C210"/>
      <c r="D210"/>
    </row>
  </sheetData>
  <sheetProtection/>
  <mergeCells count="11">
    <mergeCell ref="B58:C58"/>
    <mergeCell ref="B55:B56"/>
    <mergeCell ref="D55:D56"/>
    <mergeCell ref="B30:D30"/>
    <mergeCell ref="B41:D41"/>
    <mergeCell ref="B51:D51"/>
    <mergeCell ref="C55:C56"/>
    <mergeCell ref="B13:D13"/>
    <mergeCell ref="B25:D25"/>
    <mergeCell ref="B10:D10"/>
    <mergeCell ref="B11:D11"/>
  </mergeCells>
  <printOptions/>
  <pageMargins left="1.141732283464567" right="0.3937007874015748" top="0.7874015748031497" bottom="0.55" header="0.5905511811023623" footer="0.5905511811023623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2021-01-05T08:56:25Z</cp:lastPrinted>
  <dcterms:created xsi:type="dcterms:W3CDTF">1996-10-08T23:32:33Z</dcterms:created>
  <dcterms:modified xsi:type="dcterms:W3CDTF">2021-01-05T08:57:13Z</dcterms:modified>
  <cp:category/>
  <cp:version/>
  <cp:contentType/>
  <cp:contentStatus/>
</cp:coreProperties>
</file>