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0" windowHeight="11445" tabRatio="837"/>
  </bookViews>
  <sheets>
    <sheet name="I. Фін план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план'!$38:$40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план'!$A$1:$I$114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F60" i="20" l="1"/>
  <c r="G60" i="20"/>
  <c r="H60" i="20"/>
  <c r="I60" i="20"/>
  <c r="E44" i="20"/>
  <c r="G54" i="20"/>
  <c r="H54" i="20"/>
  <c r="I54" i="20"/>
  <c r="F54" i="20"/>
  <c r="G47" i="20"/>
  <c r="G45" i="20" s="1"/>
  <c r="H47" i="20"/>
  <c r="H45" i="20" s="1"/>
  <c r="I47" i="20"/>
  <c r="I45" i="20" s="1"/>
  <c r="F47" i="20"/>
  <c r="F45" i="20" s="1"/>
  <c r="E46" i="20" l="1"/>
  <c r="E57" i="20"/>
  <c r="E55" i="20"/>
  <c r="E43" i="20"/>
  <c r="I75" i="20"/>
  <c r="H75" i="20"/>
  <c r="G75" i="20"/>
  <c r="F77" i="20"/>
  <c r="E70" i="20"/>
  <c r="I77" i="20"/>
  <c r="I76" i="20"/>
  <c r="H77" i="20"/>
  <c r="H76" i="20"/>
  <c r="G77" i="20"/>
  <c r="G76" i="20"/>
  <c r="F76" i="20"/>
  <c r="F75" i="20"/>
  <c r="C77" i="20"/>
  <c r="C76" i="20"/>
  <c r="C75" i="20"/>
  <c r="E69" i="20"/>
  <c r="C60" i="20"/>
  <c r="C74" i="20" s="1"/>
  <c r="C78" i="20" s="1"/>
  <c r="H72" i="20"/>
  <c r="I74" i="20"/>
  <c r="E99" i="20"/>
  <c r="C95" i="20"/>
  <c r="C90" i="20"/>
  <c r="C82" i="20"/>
  <c r="C80" i="20"/>
  <c r="G80" i="20"/>
  <c r="F80" i="20"/>
  <c r="H80" i="20"/>
  <c r="C48" i="20"/>
  <c r="G48" i="20"/>
  <c r="G51" i="20" s="1"/>
  <c r="H48" i="20"/>
  <c r="H51" i="20" s="1"/>
  <c r="E49" i="20"/>
  <c r="I48" i="20"/>
  <c r="I51" i="20" s="1"/>
  <c r="C45" i="20"/>
  <c r="E54" i="20"/>
  <c r="E56" i="20"/>
  <c r="E58" i="20"/>
  <c r="E59" i="20"/>
  <c r="E62" i="20"/>
  <c r="E63" i="20"/>
  <c r="E65" i="20"/>
  <c r="E66" i="20"/>
  <c r="E67" i="20"/>
  <c r="E68" i="20"/>
  <c r="E47" i="20"/>
  <c r="E97" i="20"/>
  <c r="E98" i="20"/>
  <c r="E96" i="20"/>
  <c r="G95" i="20"/>
  <c r="H95" i="20"/>
  <c r="I95" i="20"/>
  <c r="F95" i="20"/>
  <c r="E92" i="20"/>
  <c r="E93" i="20"/>
  <c r="E94" i="20"/>
  <c r="E91" i="20"/>
  <c r="G90" i="20"/>
  <c r="H90" i="20"/>
  <c r="I90" i="20"/>
  <c r="F90" i="20"/>
  <c r="E81" i="20"/>
  <c r="I80" i="20"/>
  <c r="E88" i="20"/>
  <c r="E87" i="20"/>
  <c r="E86" i="20"/>
  <c r="E85" i="20"/>
  <c r="E83" i="20"/>
  <c r="E61" i="20"/>
  <c r="E64" i="20"/>
  <c r="F72" i="20"/>
  <c r="C72" i="20"/>
  <c r="C101" i="20" s="1"/>
  <c r="I72" i="20"/>
  <c r="E53" i="20"/>
  <c r="E80" i="20"/>
  <c r="H74" i="20"/>
  <c r="G84" i="20" l="1"/>
  <c r="G82" i="20" s="1"/>
  <c r="F84" i="20"/>
  <c r="I100" i="20"/>
  <c r="C100" i="20"/>
  <c r="I84" i="20"/>
  <c r="I82" i="20" s="1"/>
  <c r="I101" i="20" s="1"/>
  <c r="H84" i="20"/>
  <c r="H82" i="20" s="1"/>
  <c r="H101" i="20" s="1"/>
  <c r="E90" i="20"/>
  <c r="H100" i="20"/>
  <c r="C102" i="20"/>
  <c r="E45" i="20"/>
  <c r="H78" i="20"/>
  <c r="I78" i="20"/>
  <c r="E75" i="20"/>
  <c r="D75" i="20" s="1"/>
  <c r="E76" i="20"/>
  <c r="D76" i="20" s="1"/>
  <c r="E77" i="20"/>
  <c r="D77" i="20" s="1"/>
  <c r="F74" i="20"/>
  <c r="F78" i="20" s="1"/>
  <c r="G74" i="20"/>
  <c r="G78" i="20" s="1"/>
  <c r="E95" i="20"/>
  <c r="G100" i="20"/>
  <c r="E60" i="20"/>
  <c r="G72" i="20"/>
  <c r="G105" i="20" l="1"/>
  <c r="H105" i="20" s="1"/>
  <c r="I105" i="20" s="1"/>
  <c r="E84" i="20"/>
  <c r="F82" i="20"/>
  <c r="E82" i="20" s="1"/>
  <c r="I102" i="20"/>
  <c r="H102" i="20"/>
  <c r="E78" i="20"/>
  <c r="D78" i="20" s="1"/>
  <c r="E74" i="20"/>
  <c r="D74" i="20" s="1"/>
  <c r="G101" i="20"/>
  <c r="G102" i="20" s="1"/>
  <c r="E72" i="20"/>
  <c r="F101" i="20" l="1"/>
  <c r="E101" i="20" s="1"/>
  <c r="E50" i="20" l="1"/>
  <c r="F48" i="20"/>
  <c r="F51" i="20" l="1"/>
  <c r="F100" i="20"/>
  <c r="F102" i="20" s="1"/>
  <c r="E102" i="20" s="1"/>
  <c r="E100" i="20"/>
  <c r="E48" i="20"/>
  <c r="E51" i="20" s="1"/>
</calcChain>
</file>

<file path=xl/sharedStrings.xml><?xml version="1.0" encoding="utf-8"?>
<sst xmlns="http://schemas.openxmlformats.org/spreadsheetml/2006/main" count="135" uniqueCount="130">
  <si>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</si>
  <si>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</si>
  <si>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</si>
  <si>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</si>
  <si>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</si>
  <si>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</si>
  <si>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</si>
  <si>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</si>
  <si>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</si>
  <si>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</si>
  <si>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</si>
  <si>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</si>
  <si>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</si>
  <si>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</si>
  <si>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</si>
  <si>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</si>
  <si>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модернізація, модифікація (добудова, дообладнання, реконструкція) основних засобів</t>
  </si>
  <si>
    <t xml:space="preserve">ІV 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</si>
  <si>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</si>
  <si>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</si>
  <si>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</si>
  <si>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</si>
  <si>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</si>
  <si>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</si>
  <si>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</si>
  <si>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</si>
  <si>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</si>
  <si>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</si>
  <si>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</si>
  <si>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</si>
  <si>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</si>
  <si>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</si>
  <si>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</si>
  <si>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капітальний ремонт</t>
  </si>
  <si>
    <t>Інші витрати (розшифрувати)</t>
  </si>
  <si>
    <t>Керівник</t>
  </si>
  <si>
    <t>Х</t>
  </si>
  <si>
    <t>Плановий рік  (усього)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</si>
  <si>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</si>
  <si>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</si>
  <si>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</si>
  <si>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</si>
  <si>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</si>
  <si>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</si>
  <si>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з місцевого бюджету за цільовими програмами, у тому числі:</t>
  </si>
  <si>
    <t>тис. грн.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</si>
  <si>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</si>
  <si>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</si>
  <si>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</si>
  <si>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</si>
  <si>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</si>
  <si>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</si>
  <si>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</si>
  <si>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</si>
  <si>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</si>
  <si>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</si>
  <si>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</si>
  <si>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"ЗАТВЕРДЖЕНО"</t>
  </si>
  <si>
    <t>"____" ___________ 20___ р.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</si>
  <si>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</si>
  <si>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</si>
  <si>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</si>
  <si>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</si>
  <si>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</si>
  <si>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</si>
  <si>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</si>
  <si>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</si>
  <si>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</si>
  <si>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</si>
  <si>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</si>
  <si>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</si>
  <si>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</si>
  <si>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</si>
  <si>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</si>
  <si>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</si>
  <si>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</si>
  <si>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</si>
  <si>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</si>
  <si>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</si>
  <si>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</si>
  <si>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</si>
  <si>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</si>
  <si>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</si>
  <si>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</si>
  <si>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</si>
  <si>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</si>
  <si>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*Розшифрувати за напрямками витрат, які несе підприємство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</si>
  <si>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</si>
  <si>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</si>
  <si>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</si>
  <si>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</si>
  <si>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</si>
  <si>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</si>
  <si>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</si>
  <si>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</si>
  <si>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</si>
  <si>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</si>
  <si>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</si>
  <si>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</si>
  <si>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</si>
  <si>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</si>
  <si>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комунальна</t>
  </si>
  <si>
    <t>86.10</t>
  </si>
  <si>
    <t>Охорона здоров'я</t>
  </si>
  <si>
    <t>Діяльність лікарняних закладів</t>
  </si>
  <si>
    <t xml:space="preserve">Орган управління   </t>
  </si>
  <si>
    <t>Фінансовий план поточного року</t>
  </si>
  <si>
    <t xml:space="preserve">      "____" _______________ 20___ р.</t>
  </si>
  <si>
    <t xml:space="preserve">                          "ПОГОДЖЕНО"</t>
  </si>
  <si>
    <t>Одиниця виміру</t>
  </si>
  <si>
    <t xml:space="preserve">Сторожинецької  міської ради                                 </t>
  </si>
  <si>
    <t>Директор КНП "Сторожинецька БЛІЛ"</t>
  </si>
  <si>
    <t>Олександр  ВОЙЦЕХОВСЬКИЙ</t>
  </si>
  <si>
    <t>0 2005869</t>
  </si>
  <si>
    <t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t>
  </si>
  <si>
    <t>Сторожинецька  міська рада</t>
  </si>
  <si>
    <t>Олександр ВОЙЦЕХОВСЬКИЙ</t>
  </si>
  <si>
    <t>Окремі заходи по реалізації державних (регіональних) програм, не віднесені до заходів розвитку інсуліни</t>
  </si>
  <si>
    <t xml:space="preserve"> Директор КНП "Сторожинецька БЛІЛ"</t>
  </si>
  <si>
    <t xml:space="preserve">Голова </t>
  </si>
  <si>
    <t xml:space="preserve">                                                    Ігор МАТЕЙЧУК</t>
  </si>
  <si>
    <t>вул. Видинівського, 22, м. Сторожинець, Чернівецька  обл., 59000</t>
  </si>
  <si>
    <t>03735-2-15-88-; 03735-2-10-51</t>
  </si>
  <si>
    <t xml:space="preserve"> </t>
  </si>
  <si>
    <r>
      <t>ФІНАНСОВИЙ ПЛАН ПІДПРИЄМСТВА НА</t>
    </r>
    <r>
      <rPr>
        <b/>
        <u/>
        <sz val="16"/>
        <rFont val="Times New Roman"/>
        <family val="1"/>
        <charset val="204"/>
      </rPr>
      <t xml:space="preserve"> 2023</t>
    </r>
    <r>
      <rPr>
        <b/>
        <sz val="16"/>
        <rFont val="Times New Roman"/>
        <family val="1"/>
        <charset val="204"/>
      </rPr>
      <t xml:space="preserve"> рік</t>
    </r>
  </si>
  <si>
    <t>Міська програма "Надання населенню вторинної медичної допомоги на 2023 рік "</t>
  </si>
  <si>
    <t>Дохід від реалізації послу</t>
  </si>
  <si>
    <t>Дохід (виручка) від реалізації продукції (товарів, робіт, послуг)(платні послуги)</t>
  </si>
  <si>
    <t>від 26.08.2022р. №____</t>
  </si>
  <si>
    <t xml:space="preserve">рішенням XXI позачергової сесії VІII скликання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</si>
</sst>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₴_-;\-* #,##0.00\ _₴_-;_-* &quot;-&quot;??\ 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-* #,##0.0\ _₴_-;\-* #,##0.0\ _₴_-;_-* &quot;-&quot;?\ _₴_-;_-@_-"/>
    <numFmt numFmtId="178" formatCode="_-* #,##0.0\ _г_р_н_._-;\-* #,##0.0\ _г_р_н_._-;_-* &quot;-&quot;??\ _г_р_н_._-;_-@_-"/>
  </numFmts>
  <fonts count="7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u/>
      <sz val="16"/>
      <color theme="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1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2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6" fontId="63" fillId="22" borderId="12" applyFill="0" applyBorder="0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</cellStyleXfs>
  <cellXfs count="10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3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178" fontId="7" fillId="0" borderId="0" xfId="346" applyNumberFormat="1" applyFont="1" applyFill="1" applyBorder="1" applyAlignment="1">
      <alignment horizontal="right" wrapText="1"/>
    </xf>
    <xf numFmtId="178" fontId="69" fillId="0" borderId="0" xfId="346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4" fillId="28" borderId="0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3" xfId="0" quotePrefix="1" applyFont="1" applyFill="1" applyBorder="1" applyAlignment="1">
      <alignment horizontal="center" vertical="center"/>
    </xf>
    <xf numFmtId="2" fontId="5" fillId="29" borderId="3" xfId="0" applyNumberFormat="1" applyFont="1" applyFill="1" applyBorder="1" applyAlignment="1">
      <alignment horizontal="center" vertical="center" wrapText="1"/>
    </xf>
    <xf numFmtId="0" fontId="6" fillId="29" borderId="3" xfId="0" applyFont="1" applyFill="1" applyBorder="1" applyAlignment="1">
      <alignment horizontal="left" vertical="center" wrapText="1"/>
    </xf>
    <xf numFmtId="0" fontId="6" fillId="29" borderId="3" xfId="0" quotePrefix="1" applyFont="1" applyFill="1" applyBorder="1" applyAlignment="1">
      <alignment horizontal="center" vertical="center"/>
    </xf>
    <xf numFmtId="0" fontId="6" fillId="29" borderId="3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left" vertical="center" wrapText="1"/>
    </xf>
    <xf numFmtId="0" fontId="6" fillId="29" borderId="15" xfId="0" applyFont="1" applyFill="1" applyBorder="1" applyAlignment="1">
      <alignment horizontal="center" vertical="center"/>
    </xf>
    <xf numFmtId="2" fontId="5" fillId="29" borderId="15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/>
    </xf>
    <xf numFmtId="2" fontId="4" fillId="29" borderId="3" xfId="0" applyNumberFormat="1" applyFont="1" applyFill="1" applyBorder="1" applyAlignment="1">
      <alignment horizontal="center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quotePrefix="1" applyNumberFormat="1" applyFont="1" applyFill="1" applyBorder="1" applyAlignment="1">
      <alignment horizontal="center" vertical="center" wrapText="1"/>
    </xf>
    <xf numFmtId="0" fontId="6" fillId="29" borderId="3" xfId="0" applyNumberFormat="1" applyFont="1" applyFill="1" applyBorder="1" applyAlignment="1">
      <alignment horizontal="center" vertical="center" wrapText="1"/>
    </xf>
    <xf numFmtId="0" fontId="6" fillId="29" borderId="3" xfId="0" quotePrefix="1" applyNumberFormat="1" applyFont="1" applyFill="1" applyBorder="1" applyAlignment="1">
      <alignment horizontal="center" vertical="center" wrapText="1"/>
    </xf>
    <xf numFmtId="0" fontId="6" fillId="29" borderId="3" xfId="0" applyNumberFormat="1" applyFont="1" applyFill="1" applyBorder="1" applyAlignment="1">
      <alignment horizontal="center" vertical="center"/>
    </xf>
    <xf numFmtId="0" fontId="5" fillId="29" borderId="3" xfId="0" applyNumberFormat="1" applyFont="1" applyFill="1" applyBorder="1" applyAlignment="1">
      <alignment horizontal="center" vertical="center"/>
    </xf>
    <xf numFmtId="0" fontId="4" fillId="29" borderId="3" xfId="0" quotePrefix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left" vertical="center" wrapText="1"/>
    </xf>
    <xf numFmtId="0" fontId="4" fillId="29" borderId="15" xfId="0" applyFont="1" applyFill="1" applyBorder="1" applyAlignment="1">
      <alignment horizontal="left" vertical="center" wrapText="1"/>
    </xf>
    <xf numFmtId="0" fontId="4" fillId="29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322"/>
  <sheetViews>
    <sheetView tabSelected="1" zoomScale="75" zoomScaleNormal="75" zoomScaleSheetLayoutView="75" workbookViewId="0">
      <selection activeCell="F11" sqref="F11:I11"/>
    </sheetView>
  </sheetViews>
  <sheetFormatPr defaultColWidth="9.140625" defaultRowHeight="18.75"/>
  <cols>
    <col min="1" max="1" width="93.140625" style="3" customWidth="1"/>
    <col min="2" max="2" width="17.85546875" style="8" customWidth="1"/>
    <col min="3" max="3" width="16.5703125" style="8" customWidth="1"/>
    <col min="4" max="4" width="16.85546875" style="8" customWidth="1"/>
    <col min="5" max="5" width="17.42578125" style="3" customWidth="1"/>
    <col min="6" max="9" width="16.28515625" style="3" customWidth="1"/>
    <col min="10" max="10" width="9.140625" style="3"/>
    <col min="11" max="11" width="18.28515625" style="3" customWidth="1"/>
    <col min="12" max="12" width="16.28515625" style="3" customWidth="1"/>
    <col min="13" max="13" width="16.5703125" style="3" bestFit="1" customWidth="1"/>
    <col min="14" max="14" width="15.7109375" style="3" customWidth="1"/>
    <col min="15" max="15" width="16.5703125" style="3" bestFit="1" customWidth="1"/>
    <col min="16" max="16" width="13.7109375" style="3" bestFit="1" customWidth="1"/>
    <col min="17" max="17" width="9.140625" style="3"/>
    <col min="18" max="18" width="15.5703125" style="3" bestFit="1" customWidth="1"/>
    <col min="19" max="16384" width="9.140625" style="3"/>
  </cols>
  <sheetData>
    <row r="1" spans="1:9" ht="20.25">
      <c r="A1" s="18"/>
      <c r="B1" s="17"/>
      <c r="C1" s="17"/>
      <c r="D1" s="17"/>
      <c r="E1" s="18"/>
      <c r="F1" s="18"/>
      <c r="G1" s="18"/>
      <c r="H1" s="18"/>
      <c r="I1" s="47" t="s">
        <v>123</v>
      </c>
    </row>
    <row r="2" spans="1:9" ht="20.25">
      <c r="A2" s="18"/>
      <c r="B2" s="17"/>
      <c r="C2" s="17"/>
      <c r="D2" s="17"/>
      <c r="E2" s="18"/>
      <c r="F2" s="18"/>
      <c r="G2" s="18"/>
      <c r="H2" s="18"/>
      <c r="I2" s="18"/>
    </row>
    <row r="3" spans="1:9" ht="20.25">
      <c r="A3" s="18"/>
      <c r="B3" s="17"/>
      <c r="C3" s="17"/>
      <c r="D3" s="17"/>
      <c r="E3" s="18"/>
      <c r="F3" s="18"/>
      <c r="G3" s="18"/>
      <c r="H3" s="18"/>
      <c r="I3" s="18"/>
    </row>
    <row r="4" spans="1:9" ht="20.25">
      <c r="A4" s="50" t="s">
        <v>108</v>
      </c>
      <c r="B4" s="17"/>
      <c r="C4" s="17"/>
      <c r="D4" s="17"/>
      <c r="E4" s="18"/>
      <c r="F4" s="77" t="s">
        <v>57</v>
      </c>
      <c r="G4" s="78"/>
      <c r="H4" s="78"/>
      <c r="I4" s="78"/>
    </row>
    <row r="5" spans="1:9" ht="20.25" hidden="1">
      <c r="A5" s="50" t="s">
        <v>119</v>
      </c>
      <c r="B5" s="17"/>
      <c r="C5" s="17"/>
      <c r="D5" s="17"/>
      <c r="E5" s="18"/>
      <c r="F5" s="76" t="s">
        <v>111</v>
      </c>
      <c r="G5" s="79"/>
      <c r="H5" s="79"/>
      <c r="I5" s="79"/>
    </row>
    <row r="6" spans="1:9" ht="20.25" hidden="1">
      <c r="A6" s="50" t="s">
        <v>110</v>
      </c>
      <c r="B6" s="17"/>
      <c r="C6" s="17"/>
      <c r="D6" s="17"/>
      <c r="E6" s="18"/>
      <c r="F6" s="80"/>
      <c r="G6" s="79"/>
      <c r="H6" s="79"/>
      <c r="I6" s="79"/>
    </row>
    <row r="7" spans="1:9" ht="30" hidden="1" customHeight="1">
      <c r="A7" s="51" t="s">
        <v>120</v>
      </c>
      <c r="B7" s="17"/>
      <c r="C7" s="17"/>
      <c r="D7" s="17"/>
      <c r="E7" s="18"/>
      <c r="F7" s="81" t="s">
        <v>112</v>
      </c>
      <c r="G7" s="82"/>
      <c r="H7" s="82"/>
      <c r="I7" s="82"/>
    </row>
    <row r="8" spans="1:9" ht="24" hidden="1" customHeight="1">
      <c r="A8" s="50" t="s">
        <v>107</v>
      </c>
      <c r="B8" s="17"/>
      <c r="C8" s="17"/>
      <c r="D8" s="17"/>
      <c r="E8" s="18"/>
      <c r="F8" s="83" t="s">
        <v>58</v>
      </c>
      <c r="G8" s="79"/>
      <c r="H8" s="79"/>
      <c r="I8" s="79"/>
    </row>
    <row r="9" spans="1:9" ht="20.25" hidden="1">
      <c r="A9" s="52"/>
      <c r="B9" s="17"/>
      <c r="C9" s="17"/>
      <c r="D9" s="17"/>
      <c r="E9" s="18"/>
      <c r="F9" s="48"/>
      <c r="G9" s="48"/>
      <c r="H9" s="48"/>
      <c r="I9" s="48"/>
    </row>
    <row r="10" spans="1:9" ht="20.25" hidden="1">
      <c r="A10" s="18"/>
      <c r="B10" s="17"/>
      <c r="C10" s="17"/>
      <c r="D10" s="17"/>
      <c r="E10" s="18"/>
      <c r="F10" s="18"/>
      <c r="G10" s="18"/>
      <c r="H10" s="18"/>
      <c r="I10" s="18"/>
    </row>
    <row r="11" spans="1:9" ht="20.25">
      <c r="A11" s="48"/>
      <c r="B11" s="49"/>
      <c r="C11" s="49"/>
      <c r="D11" s="49"/>
      <c r="E11" s="48"/>
      <c r="F11" s="76" t="s">
        <v>129</v>
      </c>
      <c r="G11" s="76"/>
      <c r="H11" s="76"/>
      <c r="I11" s="76"/>
    </row>
    <row r="12" spans="1:9" ht="20.25">
      <c r="A12" s="48"/>
      <c r="B12" s="49"/>
      <c r="C12" s="49"/>
      <c r="D12" s="49"/>
      <c r="E12" s="48"/>
      <c r="F12" s="76" t="s">
        <v>128</v>
      </c>
      <c r="G12" s="76"/>
      <c r="H12" s="76"/>
      <c r="I12" s="76"/>
    </row>
    <row r="13" spans="1:9" ht="20.25">
      <c r="A13" s="48"/>
      <c r="B13" s="49"/>
      <c r="C13" s="49"/>
      <c r="D13" s="49"/>
      <c r="E13" s="48"/>
      <c r="F13" s="49"/>
      <c r="G13" s="49"/>
      <c r="H13" s="49"/>
      <c r="I13" s="49"/>
    </row>
    <row r="14" spans="1:9" ht="20.25">
      <c r="A14" s="48"/>
      <c r="B14" s="49"/>
      <c r="C14" s="49"/>
      <c r="D14" s="49"/>
      <c r="E14" s="48"/>
      <c r="F14" s="49"/>
      <c r="G14" s="49"/>
      <c r="H14" s="49"/>
      <c r="I14" s="49"/>
    </row>
    <row r="15" spans="1:9" ht="20.25">
      <c r="A15" s="48"/>
      <c r="B15" s="49"/>
      <c r="C15" s="49"/>
      <c r="D15" s="49"/>
      <c r="E15" s="48"/>
      <c r="F15" s="49"/>
      <c r="G15" s="49"/>
      <c r="H15" s="49"/>
      <c r="I15" s="49"/>
    </row>
    <row r="16" spans="1:9" ht="20.25">
      <c r="A16" s="48"/>
      <c r="B16" s="49"/>
      <c r="C16" s="49"/>
      <c r="D16" s="49"/>
      <c r="E16" s="48"/>
      <c r="F16" s="49"/>
      <c r="G16" s="49"/>
      <c r="H16" s="49"/>
      <c r="I16" s="49"/>
    </row>
    <row r="17" spans="1:9" ht="20.25">
      <c r="A17" s="48"/>
      <c r="B17" s="49"/>
      <c r="C17" s="49"/>
      <c r="D17" s="49"/>
      <c r="E17" s="48"/>
      <c r="F17" s="48"/>
      <c r="G17" s="48"/>
      <c r="H17" s="48"/>
      <c r="I17" s="48"/>
    </row>
    <row r="18" spans="1:9" ht="20.25">
      <c r="A18" s="18"/>
      <c r="B18" s="17"/>
      <c r="C18" s="17"/>
      <c r="D18" s="17"/>
      <c r="E18" s="18"/>
      <c r="F18" s="18"/>
      <c r="G18" s="18"/>
      <c r="H18" s="22" t="s">
        <v>39</v>
      </c>
      <c r="I18" s="28"/>
    </row>
    <row r="19" spans="1:9" ht="20.25">
      <c r="A19" s="18"/>
      <c r="B19" s="17"/>
      <c r="C19" s="17"/>
      <c r="D19" s="17"/>
      <c r="E19" s="18"/>
      <c r="F19" s="18"/>
      <c r="G19" s="18"/>
      <c r="H19" s="22" t="s">
        <v>40</v>
      </c>
      <c r="I19" s="46" t="s">
        <v>36</v>
      </c>
    </row>
    <row r="20" spans="1:9" ht="20.25">
      <c r="A20" s="18"/>
      <c r="B20" s="17"/>
      <c r="C20" s="17"/>
      <c r="D20" s="17"/>
      <c r="E20" s="18"/>
      <c r="F20" s="18"/>
      <c r="G20" s="18"/>
      <c r="H20" s="22" t="s">
        <v>41</v>
      </c>
      <c r="I20" s="28"/>
    </row>
    <row r="21" spans="1:9" ht="20.25">
      <c r="A21" s="18"/>
      <c r="B21" s="17"/>
      <c r="C21" s="17"/>
      <c r="D21" s="17"/>
      <c r="E21" s="18"/>
      <c r="F21" s="18"/>
      <c r="G21" s="18"/>
      <c r="H21" s="22" t="s">
        <v>42</v>
      </c>
      <c r="I21" s="28"/>
    </row>
    <row r="22" spans="1:9" ht="20.25">
      <c r="A22" s="18"/>
      <c r="B22" s="17"/>
      <c r="C22" s="17"/>
      <c r="D22" s="17"/>
      <c r="E22" s="18"/>
      <c r="F22" s="18"/>
      <c r="G22" s="18"/>
      <c r="H22" s="84" t="s">
        <v>43</v>
      </c>
      <c r="I22" s="85"/>
    </row>
    <row r="23" spans="1:9" ht="20.25">
      <c r="A23" s="18"/>
      <c r="B23" s="17"/>
      <c r="C23" s="17"/>
      <c r="D23" s="17"/>
      <c r="E23" s="18"/>
      <c r="F23" s="18"/>
      <c r="G23" s="18"/>
      <c r="H23" s="18"/>
      <c r="I23" s="18"/>
    </row>
    <row r="24" spans="1:9" ht="20.25">
      <c r="A24" s="87" t="s">
        <v>124</v>
      </c>
      <c r="B24" s="87"/>
      <c r="C24" s="87"/>
      <c r="D24" s="87"/>
      <c r="E24" s="87"/>
      <c r="F24" s="87"/>
      <c r="G24" s="87"/>
      <c r="H24" s="87"/>
      <c r="I24" s="87"/>
    </row>
    <row r="25" spans="1:9" ht="20.25">
      <c r="A25" s="18"/>
      <c r="B25" s="89"/>
      <c r="C25" s="89"/>
      <c r="D25" s="89"/>
      <c r="E25" s="89"/>
      <c r="F25" s="18"/>
      <c r="G25" s="18"/>
      <c r="H25" s="86" t="s">
        <v>30</v>
      </c>
      <c r="I25" s="86"/>
    </row>
    <row r="26" spans="1:9" ht="60.75" customHeight="1">
      <c r="A26" s="27" t="s">
        <v>8</v>
      </c>
      <c r="B26" s="88" t="s">
        <v>114</v>
      </c>
      <c r="C26" s="88"/>
      <c r="D26" s="88"/>
      <c r="E26" s="88"/>
      <c r="F26" s="88"/>
      <c r="G26" s="94"/>
      <c r="H26" s="22" t="s">
        <v>23</v>
      </c>
      <c r="I26" s="28" t="s">
        <v>113</v>
      </c>
    </row>
    <row r="27" spans="1:9" ht="32.25" customHeight="1">
      <c r="A27" s="27" t="s">
        <v>105</v>
      </c>
      <c r="B27" s="88" t="s">
        <v>115</v>
      </c>
      <c r="C27" s="88"/>
      <c r="D27" s="88"/>
      <c r="E27" s="88"/>
      <c r="F27" s="20"/>
      <c r="G27" s="21"/>
      <c r="H27" s="22" t="s">
        <v>22</v>
      </c>
      <c r="I27" s="28">
        <v>150</v>
      </c>
    </row>
    <row r="28" spans="1:9" ht="28.5" customHeight="1">
      <c r="A28" s="27" t="s">
        <v>10</v>
      </c>
      <c r="B28" s="88" t="s">
        <v>103</v>
      </c>
      <c r="C28" s="88"/>
      <c r="D28" s="88"/>
      <c r="E28" s="88"/>
      <c r="F28" s="20"/>
      <c r="G28" s="21"/>
      <c r="H28" s="22" t="s">
        <v>21</v>
      </c>
      <c r="I28" s="28">
        <v>74510100</v>
      </c>
    </row>
    <row r="29" spans="1:9" ht="30" customHeight="1">
      <c r="A29" s="27" t="s">
        <v>9</v>
      </c>
      <c r="B29" s="88" t="s">
        <v>104</v>
      </c>
      <c r="C29" s="88"/>
      <c r="D29" s="88"/>
      <c r="E29" s="88"/>
      <c r="F29" s="23"/>
      <c r="G29" s="24"/>
      <c r="H29" s="22" t="s">
        <v>4</v>
      </c>
      <c r="I29" s="28"/>
    </row>
    <row r="30" spans="1:9" ht="28.5" customHeight="1">
      <c r="A30" s="27" t="s">
        <v>109</v>
      </c>
      <c r="B30" s="88" t="s">
        <v>45</v>
      </c>
      <c r="C30" s="88"/>
      <c r="D30" s="88"/>
      <c r="E30" s="88"/>
      <c r="F30" s="88"/>
      <c r="G30" s="94"/>
      <c r="H30" s="22" t="s">
        <v>3</v>
      </c>
      <c r="I30" s="28"/>
    </row>
    <row r="31" spans="1:9" ht="32.25" customHeight="1">
      <c r="A31" s="27" t="s">
        <v>13</v>
      </c>
      <c r="B31" s="88" t="s">
        <v>101</v>
      </c>
      <c r="C31" s="88"/>
      <c r="D31" s="88"/>
      <c r="E31" s="88"/>
      <c r="F31" s="23"/>
      <c r="G31" s="25"/>
      <c r="H31" s="26" t="s">
        <v>5</v>
      </c>
      <c r="I31" s="28" t="s">
        <v>102</v>
      </c>
    </row>
    <row r="32" spans="1:9" ht="32.25" customHeight="1">
      <c r="A32" s="27" t="s">
        <v>19</v>
      </c>
      <c r="B32" s="88">
        <v>530</v>
      </c>
      <c r="C32" s="88"/>
      <c r="D32" s="88"/>
      <c r="E32" s="88"/>
      <c r="F32" s="19"/>
      <c r="G32" s="30"/>
      <c r="H32" s="32"/>
      <c r="I32" s="31"/>
    </row>
    <row r="33" spans="1:13" ht="29.25" customHeight="1">
      <c r="A33" s="27" t="s">
        <v>6</v>
      </c>
      <c r="B33" s="88" t="s">
        <v>121</v>
      </c>
      <c r="C33" s="88"/>
      <c r="D33" s="88"/>
      <c r="E33" s="88"/>
      <c r="F33" s="92"/>
      <c r="G33" s="93"/>
      <c r="H33" s="32"/>
      <c r="I33" s="24"/>
    </row>
    <row r="34" spans="1:13" ht="31.5" customHeight="1">
      <c r="A34" s="27" t="s">
        <v>7</v>
      </c>
      <c r="B34" s="88" t="s">
        <v>122</v>
      </c>
      <c r="C34" s="88"/>
      <c r="D34" s="88"/>
      <c r="E34" s="88"/>
      <c r="F34" s="23"/>
      <c r="G34" s="23"/>
      <c r="H34" s="29"/>
      <c r="I34" s="24"/>
    </row>
    <row r="35" spans="1:13" ht="33" customHeight="1">
      <c r="A35" s="27" t="s">
        <v>35</v>
      </c>
      <c r="B35" s="88" t="s">
        <v>116</v>
      </c>
      <c r="C35" s="88"/>
      <c r="D35" s="88"/>
      <c r="E35" s="88"/>
      <c r="F35" s="88"/>
      <c r="G35" s="20"/>
      <c r="H35" s="22"/>
      <c r="I35" s="21"/>
    </row>
    <row r="37" spans="1:13">
      <c r="A37" s="13"/>
      <c r="B37" s="15"/>
      <c r="C37" s="13"/>
      <c r="D37" s="13"/>
      <c r="E37" s="13"/>
      <c r="F37" s="13"/>
      <c r="G37" s="13"/>
      <c r="H37" s="13"/>
      <c r="I37" s="13" t="s">
        <v>45</v>
      </c>
    </row>
    <row r="38" spans="1:13" ht="36" customHeight="1">
      <c r="A38" s="91" t="s">
        <v>31</v>
      </c>
      <c r="B38" s="90" t="s">
        <v>11</v>
      </c>
      <c r="C38" s="90" t="s">
        <v>15</v>
      </c>
      <c r="D38" s="90" t="s">
        <v>106</v>
      </c>
      <c r="E38" s="90" t="s">
        <v>37</v>
      </c>
      <c r="F38" s="90" t="s">
        <v>24</v>
      </c>
      <c r="G38" s="90"/>
      <c r="H38" s="90"/>
      <c r="I38" s="90"/>
    </row>
    <row r="39" spans="1:13" ht="61.5" customHeight="1">
      <c r="A39" s="91"/>
      <c r="B39" s="90"/>
      <c r="C39" s="90"/>
      <c r="D39" s="90"/>
      <c r="E39" s="90"/>
      <c r="F39" s="7" t="s">
        <v>25</v>
      </c>
      <c r="G39" s="7" t="s">
        <v>26</v>
      </c>
      <c r="H39" s="7" t="s">
        <v>27</v>
      </c>
      <c r="I39" s="7" t="s">
        <v>17</v>
      </c>
    </row>
    <row r="40" spans="1:13" ht="18" customHeight="1">
      <c r="A40" s="55">
        <v>1</v>
      </c>
      <c r="B40" s="54">
        <v>2</v>
      </c>
      <c r="C40" s="54">
        <v>3</v>
      </c>
      <c r="D40" s="54">
        <v>4</v>
      </c>
      <c r="E40" s="54">
        <v>5</v>
      </c>
      <c r="F40" s="54">
        <v>6</v>
      </c>
      <c r="G40" s="54">
        <v>7</v>
      </c>
      <c r="H40" s="54">
        <v>8</v>
      </c>
      <c r="I40" s="54">
        <v>9</v>
      </c>
    </row>
    <row r="41" spans="1:13" ht="18" customHeight="1">
      <c r="A41" s="104" t="s">
        <v>38</v>
      </c>
      <c r="B41" s="104"/>
      <c r="C41" s="104"/>
      <c r="D41" s="104"/>
      <c r="E41" s="104"/>
      <c r="F41" s="104"/>
      <c r="G41" s="104"/>
      <c r="H41" s="104"/>
      <c r="I41" s="105"/>
    </row>
    <row r="42" spans="1:13" s="56" customFormat="1" ht="20.100000000000001" customHeight="1">
      <c r="A42" s="97" t="s">
        <v>47</v>
      </c>
      <c r="B42" s="97"/>
      <c r="C42" s="97"/>
      <c r="D42" s="97"/>
      <c r="E42" s="97"/>
      <c r="F42" s="97"/>
      <c r="G42" s="97"/>
      <c r="H42" s="97"/>
      <c r="I42" s="97"/>
    </row>
    <row r="43" spans="1:13" s="56" customFormat="1" ht="37.5">
      <c r="A43" s="58" t="s">
        <v>127</v>
      </c>
      <c r="B43" s="59">
        <v>100</v>
      </c>
      <c r="C43" s="60">
        <v>0</v>
      </c>
      <c r="D43" s="60">
        <v>193594.99999999997</v>
      </c>
      <c r="E43" s="60">
        <f t="shared" ref="E43:E50" si="0">SUM(F43:I43)</f>
        <v>230046.8</v>
      </c>
      <c r="F43" s="60">
        <v>57511.7</v>
      </c>
      <c r="G43" s="60">
        <v>57511.7</v>
      </c>
      <c r="H43" s="60">
        <v>57511.7</v>
      </c>
      <c r="I43" s="60">
        <v>57511.7</v>
      </c>
      <c r="K43" s="42"/>
      <c r="L43" s="42"/>
      <c r="M43" s="42"/>
    </row>
    <row r="44" spans="1:13" s="56" customFormat="1">
      <c r="A44" s="58" t="s">
        <v>126</v>
      </c>
      <c r="B44" s="59">
        <v>110</v>
      </c>
      <c r="C44" s="60"/>
      <c r="D44" s="60">
        <v>2000</v>
      </c>
      <c r="E44" s="60">
        <f t="shared" si="0"/>
        <v>2000</v>
      </c>
      <c r="F44" s="60">
        <v>500</v>
      </c>
      <c r="G44" s="60">
        <v>500</v>
      </c>
      <c r="H44" s="60">
        <v>500</v>
      </c>
      <c r="I44" s="60">
        <v>500</v>
      </c>
      <c r="K44" s="42"/>
    </row>
    <row r="45" spans="1:13" s="56" customFormat="1">
      <c r="A45" s="58" t="s">
        <v>44</v>
      </c>
      <c r="B45" s="59">
        <v>120</v>
      </c>
      <c r="C45" s="60">
        <f>SUM(C46:C47)</f>
        <v>0</v>
      </c>
      <c r="D45" s="60">
        <v>27045</v>
      </c>
      <c r="E45" s="60">
        <f t="shared" si="0"/>
        <v>25916.09</v>
      </c>
      <c r="F45" s="60">
        <f>F46+F47</f>
        <v>6479.02</v>
      </c>
      <c r="G45" s="60">
        <f t="shared" ref="G45:I45" si="1">G46+G47</f>
        <v>6479.03</v>
      </c>
      <c r="H45" s="60">
        <f t="shared" si="1"/>
        <v>6479.02</v>
      </c>
      <c r="I45" s="60">
        <f t="shared" si="1"/>
        <v>6479.02</v>
      </c>
      <c r="K45" s="43"/>
    </row>
    <row r="46" spans="1:13" s="56" customFormat="1" ht="37.5">
      <c r="A46" s="61" t="s">
        <v>125</v>
      </c>
      <c r="B46" s="62"/>
      <c r="C46" s="60"/>
      <c r="D46" s="60">
        <v>31313.39</v>
      </c>
      <c r="E46" s="60">
        <f t="shared" si="0"/>
        <v>25916.09</v>
      </c>
      <c r="F46" s="60">
        <v>6479.02</v>
      </c>
      <c r="G46" s="60">
        <v>6479.03</v>
      </c>
      <c r="H46" s="60">
        <v>6479.02</v>
      </c>
      <c r="I46" s="60">
        <v>6479.02</v>
      </c>
    </row>
    <row r="47" spans="1:13" s="56" customFormat="1">
      <c r="A47" s="61"/>
      <c r="B47" s="62">
        <v>123</v>
      </c>
      <c r="C47" s="60"/>
      <c r="D47" s="60">
        <v>3017.5</v>
      </c>
      <c r="E47" s="60">
        <f t="shared" si="0"/>
        <v>0</v>
      </c>
      <c r="F47" s="60">
        <f>F67</f>
        <v>0</v>
      </c>
      <c r="G47" s="60">
        <f t="shared" ref="G47:I47" si="2">G67</f>
        <v>0</v>
      </c>
      <c r="H47" s="60">
        <f t="shared" si="2"/>
        <v>0</v>
      </c>
      <c r="I47" s="60">
        <f t="shared" si="2"/>
        <v>0</v>
      </c>
    </row>
    <row r="48" spans="1:13" s="45" customFormat="1">
      <c r="A48" s="58" t="s">
        <v>87</v>
      </c>
      <c r="B48" s="59">
        <v>130</v>
      </c>
      <c r="C48" s="60">
        <f>SUM(C49:C50)</f>
        <v>0</v>
      </c>
      <c r="D48" s="60">
        <v>200</v>
      </c>
      <c r="E48" s="60">
        <f t="shared" si="0"/>
        <v>360</v>
      </c>
      <c r="F48" s="60">
        <f>SUM(F49:F50)</f>
        <v>90</v>
      </c>
      <c r="G48" s="60">
        <f>SUM(G49:G50)</f>
        <v>90</v>
      </c>
      <c r="H48" s="60">
        <f>SUM(H49:H50)</f>
        <v>90</v>
      </c>
      <c r="I48" s="60">
        <f>SUM(I49:I50)</f>
        <v>90</v>
      </c>
    </row>
    <row r="49" spans="1:27" s="56" customFormat="1">
      <c r="A49" s="61" t="s">
        <v>88</v>
      </c>
      <c r="B49" s="63">
        <v>131</v>
      </c>
      <c r="C49" s="60"/>
      <c r="D49" s="60">
        <v>200</v>
      </c>
      <c r="E49" s="60">
        <f t="shared" si="0"/>
        <v>360</v>
      </c>
      <c r="F49" s="60">
        <v>90</v>
      </c>
      <c r="G49" s="60">
        <v>90</v>
      </c>
      <c r="H49" s="60">
        <v>90</v>
      </c>
      <c r="I49" s="60">
        <v>90</v>
      </c>
    </row>
    <row r="50" spans="1:27" s="56" customFormat="1">
      <c r="A50" s="61" t="s">
        <v>89</v>
      </c>
      <c r="B50" s="63">
        <v>132</v>
      </c>
      <c r="C50" s="60"/>
      <c r="D50" s="60">
        <v>0</v>
      </c>
      <c r="E50" s="60">
        <f t="shared" si="0"/>
        <v>0</v>
      </c>
      <c r="F50" s="60"/>
      <c r="G50" s="60"/>
      <c r="H50" s="60"/>
      <c r="I50" s="60"/>
    </row>
    <row r="51" spans="1:27" s="56" customFormat="1" hidden="1">
      <c r="A51" s="64"/>
      <c r="B51" s="65"/>
      <c r="C51" s="66"/>
      <c r="D51" s="66"/>
      <c r="E51" s="66">
        <f>E48+E46+E44+E43</f>
        <v>258322.88999999998</v>
      </c>
      <c r="F51" s="66">
        <f>F48+F46+F44+F43</f>
        <v>64580.72</v>
      </c>
      <c r="G51" s="66">
        <f t="shared" ref="G51:I51" si="3">G48+G46+G44+G43</f>
        <v>64580.729999999996</v>
      </c>
      <c r="H51" s="66">
        <f t="shared" si="3"/>
        <v>64580.72</v>
      </c>
      <c r="I51" s="66">
        <f t="shared" si="3"/>
        <v>64580.72</v>
      </c>
    </row>
    <row r="52" spans="1:27" s="2" customFormat="1" ht="20.100000000000001" customHeight="1">
      <c r="A52" s="100" t="s">
        <v>94</v>
      </c>
      <c r="B52" s="101"/>
      <c r="C52" s="101"/>
      <c r="D52" s="101"/>
      <c r="E52" s="101"/>
      <c r="F52" s="101"/>
      <c r="G52" s="101"/>
      <c r="H52" s="101"/>
      <c r="I52" s="102"/>
      <c r="K52" s="3"/>
      <c r="AA52" s="56"/>
    </row>
    <row r="53" spans="1:27" s="2" customFormat="1" ht="20.100000000000001" customHeight="1">
      <c r="A53" s="58" t="s">
        <v>69</v>
      </c>
      <c r="B53" s="67">
        <v>200</v>
      </c>
      <c r="C53" s="60"/>
      <c r="D53" s="68">
        <v>98000</v>
      </c>
      <c r="E53" s="68">
        <f t="shared" ref="E53:E69" si="4">SUM(F53:I53)</f>
        <v>98000</v>
      </c>
      <c r="F53" s="60">
        <v>24600</v>
      </c>
      <c r="G53" s="60">
        <v>24800</v>
      </c>
      <c r="H53" s="60">
        <v>24600</v>
      </c>
      <c r="I53" s="60">
        <v>24000</v>
      </c>
      <c r="K53" s="38"/>
      <c r="L53" s="37"/>
      <c r="M53" s="40"/>
      <c r="N53" s="40"/>
      <c r="O53" s="40"/>
      <c r="P53" s="44"/>
      <c r="R53" s="37"/>
    </row>
    <row r="54" spans="1:27" s="2" customFormat="1" ht="20.100000000000001" customHeight="1">
      <c r="A54" s="58" t="s">
        <v>70</v>
      </c>
      <c r="B54" s="67">
        <v>210</v>
      </c>
      <c r="C54" s="60"/>
      <c r="D54" s="68">
        <v>21560</v>
      </c>
      <c r="E54" s="68">
        <f t="shared" si="4"/>
        <v>21560</v>
      </c>
      <c r="F54" s="60">
        <f>F53*22/100</f>
        <v>5412</v>
      </c>
      <c r="G54" s="60">
        <f t="shared" ref="G54:I54" si="5">G53*22/100</f>
        <v>5456</v>
      </c>
      <c r="H54" s="60">
        <f t="shared" si="5"/>
        <v>5412</v>
      </c>
      <c r="I54" s="60">
        <f t="shared" si="5"/>
        <v>5280</v>
      </c>
      <c r="K54" s="38"/>
      <c r="L54" s="37"/>
      <c r="M54" s="40"/>
      <c r="N54" s="40"/>
      <c r="P54" s="44"/>
      <c r="R54" s="37"/>
    </row>
    <row r="55" spans="1:27" s="2" customFormat="1" ht="19.5" customHeight="1">
      <c r="A55" s="58" t="s">
        <v>71</v>
      </c>
      <c r="B55" s="67">
        <v>220</v>
      </c>
      <c r="C55" s="60"/>
      <c r="D55" s="68">
        <v>6000</v>
      </c>
      <c r="E55" s="68">
        <f t="shared" si="4"/>
        <v>6604.6</v>
      </c>
      <c r="F55" s="60">
        <v>1650.6</v>
      </c>
      <c r="G55" s="60">
        <v>1652</v>
      </c>
      <c r="H55" s="60">
        <v>1651</v>
      </c>
      <c r="I55" s="60">
        <v>1651</v>
      </c>
      <c r="K55" s="38"/>
      <c r="L55" s="37"/>
      <c r="M55" s="40"/>
      <c r="N55" s="40"/>
      <c r="P55" s="44"/>
      <c r="R55" s="37"/>
    </row>
    <row r="56" spans="1:27" s="2" customFormat="1" ht="20.100000000000001" customHeight="1">
      <c r="A56" s="58" t="s">
        <v>72</v>
      </c>
      <c r="B56" s="67">
        <v>230</v>
      </c>
      <c r="C56" s="60"/>
      <c r="D56" s="68">
        <v>45918.8</v>
      </c>
      <c r="E56" s="68">
        <f t="shared" si="4"/>
        <v>58863.1</v>
      </c>
      <c r="F56" s="60">
        <v>14715</v>
      </c>
      <c r="G56" s="60">
        <v>14716</v>
      </c>
      <c r="H56" s="60">
        <v>14716</v>
      </c>
      <c r="I56" s="60">
        <v>14716.1</v>
      </c>
      <c r="K56" s="38"/>
      <c r="L56" s="37"/>
      <c r="M56" s="40"/>
      <c r="N56" s="40"/>
      <c r="P56" s="44"/>
      <c r="R56" s="37"/>
    </row>
    <row r="57" spans="1:27" s="2" customFormat="1" ht="20.100000000000001" customHeight="1">
      <c r="A57" s="58" t="s">
        <v>73</v>
      </c>
      <c r="B57" s="67">
        <v>240</v>
      </c>
      <c r="C57" s="60"/>
      <c r="D57" s="68">
        <v>3000</v>
      </c>
      <c r="E57" s="68">
        <f t="shared" si="4"/>
        <v>4340.5</v>
      </c>
      <c r="F57" s="60">
        <v>1085</v>
      </c>
      <c r="G57" s="60">
        <v>1085</v>
      </c>
      <c r="H57" s="60">
        <v>1085.5</v>
      </c>
      <c r="I57" s="60">
        <v>1085</v>
      </c>
      <c r="K57" s="38"/>
      <c r="L57" s="37"/>
      <c r="M57" s="40"/>
      <c r="N57" s="40"/>
      <c r="P57" s="44"/>
      <c r="R57" s="37"/>
    </row>
    <row r="58" spans="1:27" s="2" customFormat="1" ht="20.100000000000001" customHeight="1">
      <c r="A58" s="58" t="s">
        <v>74</v>
      </c>
      <c r="B58" s="67">
        <v>250</v>
      </c>
      <c r="C58" s="60"/>
      <c r="D58" s="68">
        <v>6000</v>
      </c>
      <c r="E58" s="68">
        <f t="shared" si="4"/>
        <v>7091.7000000000007</v>
      </c>
      <c r="F58" s="60">
        <v>1773</v>
      </c>
      <c r="G58" s="60">
        <v>1772.9</v>
      </c>
      <c r="H58" s="60">
        <v>1772.9</v>
      </c>
      <c r="I58" s="60">
        <v>1772.9</v>
      </c>
      <c r="K58" s="39"/>
      <c r="L58" s="37"/>
      <c r="M58" s="40"/>
      <c r="N58" s="40"/>
      <c r="P58" s="44"/>
      <c r="R58" s="37"/>
    </row>
    <row r="59" spans="1:27" s="2" customFormat="1" ht="20.100000000000001" customHeight="1">
      <c r="A59" s="58" t="s">
        <v>75</v>
      </c>
      <c r="B59" s="67">
        <v>260</v>
      </c>
      <c r="C59" s="60"/>
      <c r="D59" s="68">
        <v>255</v>
      </c>
      <c r="E59" s="68">
        <f t="shared" si="4"/>
        <v>311.5</v>
      </c>
      <c r="F59" s="60">
        <v>77.8</v>
      </c>
      <c r="G59" s="60">
        <v>79</v>
      </c>
      <c r="H59" s="60">
        <v>77.2</v>
      </c>
      <c r="I59" s="60">
        <v>77.5</v>
      </c>
      <c r="K59" s="39"/>
      <c r="L59" s="37"/>
      <c r="M59" s="40"/>
      <c r="N59" s="40"/>
      <c r="P59" s="44"/>
      <c r="R59" s="37"/>
    </row>
    <row r="60" spans="1:27" s="2" customFormat="1" ht="20.100000000000001" customHeight="1">
      <c r="A60" s="58" t="s">
        <v>82</v>
      </c>
      <c r="B60" s="67">
        <v>270</v>
      </c>
      <c r="C60" s="60">
        <f>C61+C62+C63+C64+C65+C66</f>
        <v>0</v>
      </c>
      <c r="D60" s="68">
        <v>7084</v>
      </c>
      <c r="E60" s="68">
        <f>SUM(F60:I60)</f>
        <v>10500.800000000001</v>
      </c>
      <c r="F60" s="60">
        <f>F61+F62+F63+F64+F65</f>
        <v>3891.1000000000004</v>
      </c>
      <c r="G60" s="60">
        <f t="shared" ref="G60:I60" si="6">G61+G62+G63+G64+G65</f>
        <v>2016.3</v>
      </c>
      <c r="H60" s="60">
        <f t="shared" si="6"/>
        <v>1166.3</v>
      </c>
      <c r="I60" s="60">
        <f t="shared" si="6"/>
        <v>3427.1</v>
      </c>
      <c r="K60" s="39"/>
      <c r="L60" s="37"/>
      <c r="M60" s="40"/>
      <c r="N60" s="40"/>
      <c r="P60" s="44"/>
    </row>
    <row r="61" spans="1:27" s="2" customFormat="1" ht="20.100000000000001" customHeight="1">
      <c r="A61" s="61" t="s">
        <v>76</v>
      </c>
      <c r="B61" s="67">
        <v>271</v>
      </c>
      <c r="C61" s="60"/>
      <c r="D61" s="68">
        <v>2465</v>
      </c>
      <c r="E61" s="68">
        <f t="shared" si="4"/>
        <v>4110.8</v>
      </c>
      <c r="F61" s="60">
        <v>2000</v>
      </c>
      <c r="G61" s="60">
        <v>350</v>
      </c>
      <c r="H61" s="60">
        <v>0</v>
      </c>
      <c r="I61" s="60">
        <v>1760.8</v>
      </c>
      <c r="K61" s="38"/>
      <c r="L61" s="37"/>
      <c r="M61" s="40"/>
      <c r="N61" s="40"/>
      <c r="P61" s="44"/>
      <c r="R61" s="37"/>
    </row>
    <row r="62" spans="1:27" s="2" customFormat="1" ht="20.100000000000001" customHeight="1">
      <c r="A62" s="61" t="s">
        <v>77</v>
      </c>
      <c r="B62" s="67">
        <v>272</v>
      </c>
      <c r="C62" s="60"/>
      <c r="D62" s="68">
        <v>649</v>
      </c>
      <c r="E62" s="68">
        <f t="shared" si="4"/>
        <v>665.2</v>
      </c>
      <c r="F62" s="60">
        <v>166.3</v>
      </c>
      <c r="G62" s="60">
        <v>166.3</v>
      </c>
      <c r="H62" s="60">
        <v>166.3</v>
      </c>
      <c r="I62" s="60">
        <v>166.3</v>
      </c>
      <c r="K62" s="38"/>
      <c r="L62" s="37"/>
      <c r="M62" s="40"/>
      <c r="N62" s="40"/>
      <c r="P62" s="44"/>
      <c r="R62" s="37"/>
    </row>
    <row r="63" spans="1:27" s="2" customFormat="1" ht="20.100000000000001" customHeight="1">
      <c r="A63" s="61" t="s">
        <v>78</v>
      </c>
      <c r="B63" s="67">
        <v>273</v>
      </c>
      <c r="C63" s="60"/>
      <c r="D63" s="68">
        <v>3650</v>
      </c>
      <c r="E63" s="68">
        <f t="shared" si="4"/>
        <v>5724.8</v>
      </c>
      <c r="F63" s="60">
        <v>1724.8</v>
      </c>
      <c r="G63" s="60">
        <v>1500</v>
      </c>
      <c r="H63" s="60">
        <v>1000</v>
      </c>
      <c r="I63" s="60">
        <v>1500</v>
      </c>
      <c r="K63" s="38"/>
      <c r="L63" s="37"/>
      <c r="M63" s="40"/>
      <c r="N63" s="40"/>
      <c r="P63" s="44"/>
      <c r="R63" s="37"/>
    </row>
    <row r="64" spans="1:27" s="2" customFormat="1" ht="20.100000000000001" customHeight="1">
      <c r="A64" s="61" t="s">
        <v>79</v>
      </c>
      <c r="B64" s="67">
        <v>274</v>
      </c>
      <c r="C64" s="60"/>
      <c r="D64" s="68">
        <v>320</v>
      </c>
      <c r="E64" s="68">
        <f t="shared" si="4"/>
        <v>0</v>
      </c>
      <c r="F64" s="60"/>
      <c r="G64" s="60"/>
      <c r="H64" s="60"/>
      <c r="I64" s="60"/>
      <c r="K64" s="38"/>
      <c r="L64" s="37"/>
      <c r="M64" s="40"/>
      <c r="N64" s="40"/>
      <c r="P64" s="44"/>
      <c r="R64" s="37"/>
    </row>
    <row r="65" spans="1:18" s="2" customFormat="1" ht="20.100000000000001" customHeight="1">
      <c r="A65" s="61" t="s">
        <v>80</v>
      </c>
      <c r="B65" s="67">
        <v>275</v>
      </c>
      <c r="C65" s="60"/>
      <c r="D65" s="68">
        <v>0</v>
      </c>
      <c r="E65" s="68">
        <f t="shared" si="4"/>
        <v>0</v>
      </c>
      <c r="F65" s="60"/>
      <c r="G65" s="60"/>
      <c r="H65" s="60"/>
      <c r="I65" s="60"/>
      <c r="K65" s="38"/>
      <c r="L65" s="37"/>
      <c r="M65" s="40"/>
      <c r="N65" s="40"/>
      <c r="P65" s="44"/>
      <c r="R65" s="37"/>
    </row>
    <row r="66" spans="1:18" s="2" customFormat="1" ht="20.100000000000001" customHeight="1">
      <c r="A66" s="61" t="s">
        <v>81</v>
      </c>
      <c r="B66" s="67">
        <v>276</v>
      </c>
      <c r="C66" s="60"/>
      <c r="D66" s="68">
        <v>0</v>
      </c>
      <c r="E66" s="68">
        <f t="shared" si="4"/>
        <v>0</v>
      </c>
      <c r="F66" s="60"/>
      <c r="G66" s="60"/>
      <c r="H66" s="60"/>
      <c r="I66" s="60"/>
      <c r="K66" s="38"/>
      <c r="L66" s="37"/>
      <c r="M66" s="40"/>
      <c r="N66" s="40"/>
      <c r="P66" s="44"/>
    </row>
    <row r="67" spans="1:18" s="2" customFormat="1" ht="37.5" customHeight="1">
      <c r="A67" s="58" t="s">
        <v>117</v>
      </c>
      <c r="B67" s="67">
        <v>280</v>
      </c>
      <c r="C67" s="60"/>
      <c r="D67" s="68">
        <v>7950</v>
      </c>
      <c r="E67" s="68">
        <f t="shared" si="4"/>
        <v>0</v>
      </c>
      <c r="F67" s="60"/>
      <c r="G67" s="60"/>
      <c r="H67" s="60"/>
      <c r="I67" s="60"/>
      <c r="K67" s="39"/>
      <c r="L67" s="37"/>
      <c r="M67" s="40"/>
      <c r="N67" s="40"/>
      <c r="P67" s="44"/>
      <c r="R67" s="37"/>
    </row>
    <row r="68" spans="1:18" s="2" customFormat="1" ht="20.100000000000001" customHeight="1">
      <c r="A68" s="58" t="s">
        <v>83</v>
      </c>
      <c r="B68" s="67">
        <v>290</v>
      </c>
      <c r="C68" s="60"/>
      <c r="D68" s="68">
        <v>660</v>
      </c>
      <c r="E68" s="68">
        <f t="shared" si="4"/>
        <v>602.20000000000005</v>
      </c>
      <c r="F68" s="60">
        <v>150.5</v>
      </c>
      <c r="G68" s="60">
        <v>150.6</v>
      </c>
      <c r="H68" s="60">
        <v>150.5</v>
      </c>
      <c r="I68" s="60">
        <v>150.6</v>
      </c>
      <c r="K68" s="38"/>
      <c r="L68" s="37"/>
      <c r="M68" s="40"/>
      <c r="N68" s="40"/>
      <c r="P68" s="44"/>
      <c r="R68" s="37"/>
    </row>
    <row r="69" spans="1:18" s="2" customFormat="1" ht="20.100000000000001" customHeight="1">
      <c r="A69" s="58" t="s">
        <v>84</v>
      </c>
      <c r="B69" s="67">
        <v>300</v>
      </c>
      <c r="C69" s="60"/>
      <c r="D69" s="68">
        <v>0</v>
      </c>
      <c r="E69" s="68">
        <f t="shared" si="4"/>
        <v>4355.6000000000004</v>
      </c>
      <c r="F69" s="60">
        <v>1088.9000000000001</v>
      </c>
      <c r="G69" s="60">
        <v>1088.9000000000001</v>
      </c>
      <c r="H69" s="60">
        <v>1088.9000000000001</v>
      </c>
      <c r="I69" s="60">
        <v>1088.9000000000001</v>
      </c>
      <c r="L69" s="37"/>
      <c r="M69" s="40"/>
      <c r="N69" s="40"/>
      <c r="P69" s="44"/>
      <c r="R69" s="37"/>
    </row>
    <row r="70" spans="1:18" s="2" customFormat="1" ht="20.100000000000001" customHeight="1">
      <c r="A70" s="58" t="s">
        <v>90</v>
      </c>
      <c r="B70" s="67">
        <v>320</v>
      </c>
      <c r="C70" s="60"/>
      <c r="D70" s="68">
        <v>0</v>
      </c>
      <c r="E70" s="68">
        <f>SUM(F70:I70)</f>
        <v>0</v>
      </c>
      <c r="F70" s="60"/>
      <c r="G70" s="60"/>
      <c r="H70" s="60"/>
      <c r="I70" s="60"/>
    </row>
    <row r="71" spans="1:18" s="2" customFormat="1" ht="20.100000000000001" customHeight="1">
      <c r="A71" s="58"/>
      <c r="B71" s="67">
        <v>321</v>
      </c>
      <c r="C71" s="60"/>
      <c r="D71" s="68"/>
      <c r="E71" s="68"/>
      <c r="F71" s="60"/>
      <c r="G71" s="60"/>
      <c r="H71" s="60"/>
      <c r="I71" s="60"/>
      <c r="K71" s="41"/>
      <c r="L71" s="37"/>
    </row>
    <row r="72" spans="1:18" s="2" customFormat="1" ht="19.5" customHeight="1">
      <c r="A72" s="58" t="s">
        <v>85</v>
      </c>
      <c r="B72" s="67">
        <v>330</v>
      </c>
      <c r="C72" s="68">
        <f>SUM(C53:C60)+SUM(C67:C70)</f>
        <v>0</v>
      </c>
      <c r="D72" s="68">
        <v>196427.8</v>
      </c>
      <c r="E72" s="68">
        <f>SUM(F72:I72)</f>
        <v>212230.00000000003</v>
      </c>
      <c r="F72" s="68">
        <f>SUM(F53:F60)+SUM(F67:F70)</f>
        <v>54443.9</v>
      </c>
      <c r="G72" s="68">
        <f>SUM(G53:G60)+SUM(G67:G70)</f>
        <v>52816.700000000004</v>
      </c>
      <c r="H72" s="68">
        <f>SUM(H53:H60)+SUM(H67:H70)</f>
        <v>51720.3</v>
      </c>
      <c r="I72" s="68">
        <f>SUM(I53:I60)+SUM(I67:I70)</f>
        <v>53249.1</v>
      </c>
    </row>
    <row r="73" spans="1:18" s="2" customFormat="1" ht="19.5" customHeight="1">
      <c r="A73" s="100" t="s">
        <v>91</v>
      </c>
      <c r="B73" s="101"/>
      <c r="C73" s="101"/>
      <c r="D73" s="101"/>
      <c r="E73" s="101"/>
      <c r="F73" s="101"/>
      <c r="G73" s="101"/>
      <c r="H73" s="101"/>
      <c r="I73" s="102"/>
      <c r="K73" s="44"/>
    </row>
    <row r="74" spans="1:18" s="2" customFormat="1" ht="19.5" customHeight="1">
      <c r="A74" s="58" t="s">
        <v>92</v>
      </c>
      <c r="B74" s="67">
        <v>400</v>
      </c>
      <c r="C74" s="60">
        <f>C55+C56+C57+C60</f>
        <v>0</v>
      </c>
      <c r="D74" s="60">
        <f t="shared" ref="D74:E78" si="7">SUM(E74:H74)</f>
        <v>139738.79999999999</v>
      </c>
      <c r="E74" s="60">
        <f t="shared" si="7"/>
        <v>80309</v>
      </c>
      <c r="F74" s="60">
        <f>F55+F56+F57+F60</f>
        <v>21341.699999999997</v>
      </c>
      <c r="G74" s="60">
        <f>G55+G56+G57+G60</f>
        <v>19469.3</v>
      </c>
      <c r="H74" s="60">
        <f>H55+H56+H57+H60</f>
        <v>18618.8</v>
      </c>
      <c r="I74" s="60">
        <f>I55+I56+I57+I60</f>
        <v>20879.199999999997</v>
      </c>
    </row>
    <row r="75" spans="1:18" s="2" customFormat="1" ht="19.5" customHeight="1">
      <c r="A75" s="58" t="s">
        <v>93</v>
      </c>
      <c r="B75" s="67">
        <v>410</v>
      </c>
      <c r="C75" s="60">
        <f>C53</f>
        <v>0</v>
      </c>
      <c r="D75" s="60">
        <f t="shared" si="7"/>
        <v>172000</v>
      </c>
      <c r="E75" s="60">
        <f t="shared" si="7"/>
        <v>98000</v>
      </c>
      <c r="F75" s="60">
        <f t="shared" ref="F75:I76" si="8">F53</f>
        <v>24600</v>
      </c>
      <c r="G75" s="60">
        <f t="shared" si="8"/>
        <v>24800</v>
      </c>
      <c r="H75" s="60">
        <f t="shared" si="8"/>
        <v>24600</v>
      </c>
      <c r="I75" s="60">
        <f t="shared" si="8"/>
        <v>24000</v>
      </c>
    </row>
    <row r="76" spans="1:18" s="2" customFormat="1" ht="19.5" customHeight="1">
      <c r="A76" s="58" t="s">
        <v>95</v>
      </c>
      <c r="B76" s="67">
        <v>420</v>
      </c>
      <c r="C76" s="60">
        <f>C54</f>
        <v>0</v>
      </c>
      <c r="D76" s="60">
        <f t="shared" si="7"/>
        <v>37840</v>
      </c>
      <c r="E76" s="60">
        <f t="shared" si="7"/>
        <v>21560</v>
      </c>
      <c r="F76" s="60">
        <f t="shared" si="8"/>
        <v>5412</v>
      </c>
      <c r="G76" s="60">
        <f t="shared" si="8"/>
        <v>5456</v>
      </c>
      <c r="H76" s="60">
        <f t="shared" si="8"/>
        <v>5412</v>
      </c>
      <c r="I76" s="60">
        <f t="shared" si="8"/>
        <v>5280</v>
      </c>
    </row>
    <row r="77" spans="1:18" s="2" customFormat="1" ht="19.5" customHeight="1">
      <c r="A77" s="58" t="s">
        <v>96</v>
      </c>
      <c r="B77" s="67">
        <v>440</v>
      </c>
      <c r="C77" s="60">
        <f>C58+C59+C67+C68+C69+C70</f>
        <v>0</v>
      </c>
      <c r="D77" s="60">
        <f t="shared" si="7"/>
        <v>21632.100000000002</v>
      </c>
      <c r="E77" s="60">
        <f t="shared" si="7"/>
        <v>12361</v>
      </c>
      <c r="F77" s="60">
        <f>F58+F59+F67+F68+F69+F70</f>
        <v>3090.2</v>
      </c>
      <c r="G77" s="60">
        <f>G58+G59+G67+G68+G69+G70</f>
        <v>3091.4</v>
      </c>
      <c r="H77" s="60">
        <f>H58+H59+H67+H68+H69+H70</f>
        <v>3089.5</v>
      </c>
      <c r="I77" s="60">
        <f>I58+I59+I67+I68+I69+I70</f>
        <v>3089.9</v>
      </c>
    </row>
    <row r="78" spans="1:18" s="2" customFormat="1" ht="19.5" customHeight="1">
      <c r="A78" s="58" t="s">
        <v>97</v>
      </c>
      <c r="B78" s="67">
        <v>450</v>
      </c>
      <c r="C78" s="68">
        <f>SUM(C74:C77)</f>
        <v>0</v>
      </c>
      <c r="D78" s="68">
        <f t="shared" si="7"/>
        <v>371210.9</v>
      </c>
      <c r="E78" s="68">
        <f t="shared" si="7"/>
        <v>212230.00000000003</v>
      </c>
      <c r="F78" s="68">
        <f>SUM(F74:F77)</f>
        <v>54443.899999999994</v>
      </c>
      <c r="G78" s="68">
        <f>SUM(G74:G77)</f>
        <v>52816.700000000004</v>
      </c>
      <c r="H78" s="68">
        <f>SUM(H74:H77)</f>
        <v>51720.3</v>
      </c>
      <c r="I78" s="68">
        <f>SUM(I74:I77)</f>
        <v>53249.1</v>
      </c>
    </row>
    <row r="79" spans="1:18" s="2" customFormat="1" ht="20.100000000000001" customHeight="1">
      <c r="A79" s="100" t="s">
        <v>49</v>
      </c>
      <c r="B79" s="101"/>
      <c r="C79" s="101"/>
      <c r="D79" s="101"/>
      <c r="E79" s="101"/>
      <c r="F79" s="101"/>
      <c r="G79" s="101"/>
      <c r="H79" s="101"/>
      <c r="I79" s="102"/>
    </row>
    <row r="80" spans="1:18" s="2" customFormat="1" ht="20.100000000000001" customHeight="1">
      <c r="A80" s="58" t="s">
        <v>60</v>
      </c>
      <c r="B80" s="67">
        <v>500</v>
      </c>
      <c r="C80" s="68">
        <f>SUM(C81)</f>
        <v>0</v>
      </c>
      <c r="D80" s="68">
        <v>0</v>
      </c>
      <c r="E80" s="68">
        <f>SUM(F80:I80)</f>
        <v>0</v>
      </c>
      <c r="F80" s="68">
        <f>SUM(F81)</f>
        <v>0</v>
      </c>
      <c r="G80" s="68">
        <f>SUM(G81)</f>
        <v>0</v>
      </c>
      <c r="H80" s="68">
        <f>SUM(H81)</f>
        <v>0</v>
      </c>
      <c r="I80" s="68">
        <f>SUM(I81)</f>
        <v>0</v>
      </c>
    </row>
    <row r="81" spans="1:11" s="2" customFormat="1" ht="20.100000000000001" customHeight="1">
      <c r="A81" s="58" t="s">
        <v>48</v>
      </c>
      <c r="B81" s="63">
        <v>501</v>
      </c>
      <c r="C81" s="60"/>
      <c r="D81" s="60">
        <v>0</v>
      </c>
      <c r="E81" s="60">
        <f>SUM(F81:I81)</f>
        <v>0</v>
      </c>
      <c r="F81" s="60"/>
      <c r="G81" s="60"/>
      <c r="H81" s="60"/>
      <c r="I81" s="60"/>
    </row>
    <row r="82" spans="1:11" s="2" customFormat="1" ht="19.5" customHeight="1">
      <c r="A82" s="69" t="s">
        <v>46</v>
      </c>
      <c r="B82" s="70">
        <v>510</v>
      </c>
      <c r="C82" s="68">
        <f>SUM(C83:C88)</f>
        <v>0</v>
      </c>
      <c r="D82" s="68">
        <v>46581</v>
      </c>
      <c r="E82" s="68" t="e">
        <f t="shared" ref="E82:E88" si="9">SUM(F82:I82)</f>
        <v>#REF!</v>
      </c>
      <c r="F82" s="68" t="e">
        <f>SUM(F83:F88)</f>
        <v>#REF!</v>
      </c>
      <c r="G82" s="68" t="e">
        <f>SUM(G83:G88)</f>
        <v>#REF!</v>
      </c>
      <c r="H82" s="68" t="e">
        <f>SUM(H83:H88)</f>
        <v>#REF!</v>
      </c>
      <c r="I82" s="68" t="e">
        <f>SUM(I83:I88)</f>
        <v>#REF!</v>
      </c>
    </row>
    <row r="83" spans="1:11" s="2" customFormat="1" ht="20.100000000000001" customHeight="1">
      <c r="A83" s="58" t="s">
        <v>0</v>
      </c>
      <c r="B83" s="71">
        <v>511</v>
      </c>
      <c r="C83" s="60"/>
      <c r="D83" s="68">
        <v>0</v>
      </c>
      <c r="E83" s="68">
        <f t="shared" si="9"/>
        <v>0</v>
      </c>
      <c r="F83" s="60"/>
      <c r="G83" s="60"/>
      <c r="H83" s="60"/>
      <c r="I83" s="60"/>
    </row>
    <row r="84" spans="1:11" s="2" customFormat="1" ht="20.100000000000001" customHeight="1">
      <c r="A84" s="58" t="s">
        <v>1</v>
      </c>
      <c r="B84" s="72">
        <v>512</v>
      </c>
      <c r="C84" s="60"/>
      <c r="D84" s="68">
        <v>28881</v>
      </c>
      <c r="E84" s="68" t="e">
        <f t="shared" si="9"/>
        <v>#REF!</v>
      </c>
      <c r="F84" s="60" t="e">
        <f>#REF!</f>
        <v>#REF!</v>
      </c>
      <c r="G84" s="60" t="e">
        <f>#REF!</f>
        <v>#REF!</v>
      </c>
      <c r="H84" s="60" t="e">
        <f>#REF!</f>
        <v>#REF!</v>
      </c>
      <c r="I84" s="60" t="e">
        <f>#REF!</f>
        <v>#REF!</v>
      </c>
    </row>
    <row r="85" spans="1:11" s="2" customFormat="1" ht="20.100000000000001" customHeight="1">
      <c r="A85" s="58" t="s">
        <v>14</v>
      </c>
      <c r="B85" s="71">
        <v>513</v>
      </c>
      <c r="C85" s="60"/>
      <c r="D85" s="68">
        <v>0</v>
      </c>
      <c r="E85" s="68">
        <f t="shared" si="9"/>
        <v>0</v>
      </c>
      <c r="F85" s="60"/>
      <c r="G85" s="60"/>
      <c r="H85" s="60"/>
      <c r="I85" s="60"/>
    </row>
    <row r="86" spans="1:11" s="2" customFormat="1" ht="20.100000000000001" customHeight="1">
      <c r="A86" s="58" t="s">
        <v>2</v>
      </c>
      <c r="B86" s="72">
        <v>514</v>
      </c>
      <c r="C86" s="60"/>
      <c r="D86" s="68">
        <v>0</v>
      </c>
      <c r="E86" s="68">
        <f t="shared" si="9"/>
        <v>0</v>
      </c>
      <c r="F86" s="60"/>
      <c r="G86" s="60"/>
      <c r="H86" s="60"/>
      <c r="I86" s="60"/>
    </row>
    <row r="87" spans="1:11" s="2" customFormat="1" ht="33" customHeight="1">
      <c r="A87" s="58" t="s">
        <v>16</v>
      </c>
      <c r="B87" s="71">
        <v>515</v>
      </c>
      <c r="C87" s="60"/>
      <c r="D87" s="68">
        <v>0</v>
      </c>
      <c r="E87" s="68">
        <f t="shared" si="9"/>
        <v>0</v>
      </c>
      <c r="F87" s="60"/>
      <c r="G87" s="60"/>
      <c r="H87" s="60"/>
      <c r="I87" s="60"/>
      <c r="K87" s="40"/>
    </row>
    <row r="88" spans="1:11" s="2" customFormat="1" ht="20.100000000000001" customHeight="1">
      <c r="A88" s="58" t="s">
        <v>33</v>
      </c>
      <c r="B88" s="73">
        <v>516</v>
      </c>
      <c r="C88" s="60"/>
      <c r="D88" s="68">
        <v>17700</v>
      </c>
      <c r="E88" s="68">
        <f t="shared" si="9"/>
        <v>11850</v>
      </c>
      <c r="F88" s="60">
        <v>2500</v>
      </c>
      <c r="G88" s="60">
        <v>3500</v>
      </c>
      <c r="H88" s="60">
        <v>3500</v>
      </c>
      <c r="I88" s="60">
        <v>2350</v>
      </c>
    </row>
    <row r="89" spans="1:11" s="2" customFormat="1" ht="20.100000000000001" customHeight="1">
      <c r="A89" s="100" t="s">
        <v>59</v>
      </c>
      <c r="B89" s="101"/>
      <c r="C89" s="101"/>
      <c r="D89" s="101"/>
      <c r="E89" s="101"/>
      <c r="F89" s="101"/>
      <c r="G89" s="101"/>
      <c r="H89" s="101"/>
      <c r="I89" s="102"/>
    </row>
    <row r="90" spans="1:11" s="2" customFormat="1" ht="20.100000000000001" customHeight="1">
      <c r="A90" s="58" t="s">
        <v>61</v>
      </c>
      <c r="B90" s="74">
        <v>600</v>
      </c>
      <c r="C90" s="68">
        <f>SUM(C91:C94)</f>
        <v>0</v>
      </c>
      <c r="D90" s="68">
        <v>0</v>
      </c>
      <c r="E90" s="68">
        <f t="shared" ref="E90:E98" si="10">SUM(F90:I90)</f>
        <v>0</v>
      </c>
      <c r="F90" s="68">
        <f>SUM(F91:F94)</f>
        <v>0</v>
      </c>
      <c r="G90" s="68">
        <f>SUM(G91:G94)</f>
        <v>0</v>
      </c>
      <c r="H90" s="68">
        <f>SUM(H91:H94)</f>
        <v>0</v>
      </c>
      <c r="I90" s="68">
        <f>SUM(I91:I94)</f>
        <v>0</v>
      </c>
    </row>
    <row r="91" spans="1:11" s="2" customFormat="1" ht="20.100000000000001" customHeight="1">
      <c r="A91" s="61" t="s">
        <v>62</v>
      </c>
      <c r="B91" s="73">
        <v>601</v>
      </c>
      <c r="C91" s="60"/>
      <c r="D91" s="60">
        <v>0</v>
      </c>
      <c r="E91" s="60">
        <f t="shared" si="10"/>
        <v>0</v>
      </c>
      <c r="F91" s="60"/>
      <c r="G91" s="60"/>
      <c r="H91" s="60"/>
      <c r="I91" s="60"/>
    </row>
    <row r="92" spans="1:11" s="2" customFormat="1" ht="20.100000000000001" customHeight="1">
      <c r="A92" s="61" t="s">
        <v>63</v>
      </c>
      <c r="B92" s="73">
        <v>602</v>
      </c>
      <c r="C92" s="60"/>
      <c r="D92" s="60">
        <v>0</v>
      </c>
      <c r="E92" s="60">
        <f t="shared" si="10"/>
        <v>0</v>
      </c>
      <c r="F92" s="60"/>
      <c r="G92" s="60"/>
      <c r="H92" s="60"/>
      <c r="I92" s="60"/>
    </row>
    <row r="93" spans="1:11" s="2" customFormat="1" ht="20.100000000000001" customHeight="1">
      <c r="A93" s="61" t="s">
        <v>64</v>
      </c>
      <c r="B93" s="73">
        <v>603</v>
      </c>
      <c r="C93" s="60"/>
      <c r="D93" s="60">
        <v>0</v>
      </c>
      <c r="E93" s="60">
        <f t="shared" si="10"/>
        <v>0</v>
      </c>
      <c r="F93" s="60"/>
      <c r="G93" s="60"/>
      <c r="H93" s="60"/>
      <c r="I93" s="60"/>
    </row>
    <row r="94" spans="1:11" s="2" customFormat="1" ht="20.100000000000001" customHeight="1">
      <c r="A94" s="58" t="s">
        <v>65</v>
      </c>
      <c r="B94" s="74">
        <v>610</v>
      </c>
      <c r="C94" s="60"/>
      <c r="D94" s="60">
        <v>0</v>
      </c>
      <c r="E94" s="60">
        <f t="shared" si="10"/>
        <v>0</v>
      </c>
      <c r="F94" s="60"/>
      <c r="G94" s="60"/>
      <c r="H94" s="60"/>
      <c r="I94" s="60"/>
    </row>
    <row r="95" spans="1:11" s="2" customFormat="1" ht="20.100000000000001" customHeight="1">
      <c r="A95" s="58" t="s">
        <v>66</v>
      </c>
      <c r="B95" s="74">
        <v>620</v>
      </c>
      <c r="C95" s="68">
        <f>SUM(C96:C99)</f>
        <v>0</v>
      </c>
      <c r="D95" s="68">
        <v>0</v>
      </c>
      <c r="E95" s="68">
        <f t="shared" si="10"/>
        <v>0</v>
      </c>
      <c r="F95" s="68">
        <f>SUM(F96:F99)</f>
        <v>0</v>
      </c>
      <c r="G95" s="68">
        <f>SUM(G96:G99)</f>
        <v>0</v>
      </c>
      <c r="H95" s="68">
        <f>SUM(H96:H99)</f>
        <v>0</v>
      </c>
      <c r="I95" s="68">
        <f>SUM(I96:I99)</f>
        <v>0</v>
      </c>
    </row>
    <row r="96" spans="1:11" s="2" customFormat="1" ht="20.100000000000001" customHeight="1">
      <c r="A96" s="61" t="s">
        <v>62</v>
      </c>
      <c r="B96" s="73">
        <v>621</v>
      </c>
      <c r="C96" s="60"/>
      <c r="D96" s="60">
        <v>0</v>
      </c>
      <c r="E96" s="60">
        <f t="shared" si="10"/>
        <v>0</v>
      </c>
      <c r="F96" s="60"/>
      <c r="G96" s="60"/>
      <c r="H96" s="60"/>
      <c r="I96" s="60"/>
    </row>
    <row r="97" spans="1:12" s="2" customFormat="1" ht="20.100000000000001" customHeight="1">
      <c r="A97" s="61" t="s">
        <v>63</v>
      </c>
      <c r="B97" s="73">
        <v>622</v>
      </c>
      <c r="C97" s="60"/>
      <c r="D97" s="60">
        <v>0</v>
      </c>
      <c r="E97" s="60">
        <f t="shared" si="10"/>
        <v>0</v>
      </c>
      <c r="F97" s="60"/>
      <c r="G97" s="60"/>
      <c r="H97" s="60"/>
      <c r="I97" s="60"/>
      <c r="K97" s="3"/>
    </row>
    <row r="98" spans="1:12" s="2" customFormat="1" ht="20.100000000000001" customHeight="1">
      <c r="A98" s="61" t="s">
        <v>64</v>
      </c>
      <c r="B98" s="73">
        <v>623</v>
      </c>
      <c r="C98" s="60"/>
      <c r="D98" s="60">
        <v>0</v>
      </c>
      <c r="E98" s="60">
        <f t="shared" si="10"/>
        <v>0</v>
      </c>
      <c r="F98" s="60"/>
      <c r="G98" s="60"/>
      <c r="H98" s="60"/>
      <c r="I98" s="60"/>
      <c r="J98" s="3"/>
      <c r="K98" s="3"/>
    </row>
    <row r="99" spans="1:12" s="2" customFormat="1" ht="20.100000000000001" customHeight="1">
      <c r="A99" s="58" t="s">
        <v>34</v>
      </c>
      <c r="B99" s="74">
        <v>630</v>
      </c>
      <c r="C99" s="60"/>
      <c r="D99" s="60">
        <v>0</v>
      </c>
      <c r="E99" s="60">
        <f>SUM(F99:I99)</f>
        <v>0</v>
      </c>
      <c r="F99" s="60"/>
      <c r="G99" s="60"/>
      <c r="H99" s="60"/>
      <c r="I99" s="60"/>
      <c r="J99" s="3"/>
      <c r="K99" s="3"/>
      <c r="L99" s="3"/>
    </row>
    <row r="100" spans="1:12" ht="20.100000000000001" customHeight="1">
      <c r="A100" s="69" t="s">
        <v>12</v>
      </c>
      <c r="B100" s="75">
        <v>700</v>
      </c>
      <c r="C100" s="68">
        <f>C43+C44+C45+C48+C80+C90</f>
        <v>0</v>
      </c>
      <c r="D100" s="68">
        <v>252177.5</v>
      </c>
      <c r="E100" s="68">
        <f>SUM(F100:I100)</f>
        <v>258322.88999999998</v>
      </c>
      <c r="F100" s="68">
        <f>F43+F44+F45+F48+F80+F90</f>
        <v>64580.72</v>
      </c>
      <c r="G100" s="68">
        <f>G43+G44+G45+G48+G80+G90</f>
        <v>64580.729999999996</v>
      </c>
      <c r="H100" s="68">
        <f>H43+H44+H45+H48+H80+H90</f>
        <v>64580.72</v>
      </c>
      <c r="I100" s="68">
        <f>I43+I44+I45+I48+I80+I90</f>
        <v>64580.72</v>
      </c>
    </row>
    <row r="101" spans="1:12" ht="20.100000000000001" customHeight="1">
      <c r="A101" s="69" t="s">
        <v>20</v>
      </c>
      <c r="B101" s="75">
        <v>800</v>
      </c>
      <c r="C101" s="68">
        <f>C72+C95+C82</f>
        <v>0</v>
      </c>
      <c r="D101" s="68">
        <v>243008.8</v>
      </c>
      <c r="E101" s="68" t="e">
        <f>SUM(F101:I101)</f>
        <v>#REF!</v>
      </c>
      <c r="F101" s="68" t="e">
        <f>F72+F95+F82</f>
        <v>#REF!</v>
      </c>
      <c r="G101" s="68" t="e">
        <f>G72+G95+G82</f>
        <v>#REF!</v>
      </c>
      <c r="H101" s="68" t="e">
        <f>H72+H95+H82</f>
        <v>#REF!</v>
      </c>
      <c r="I101" s="68" t="e">
        <f>I72+I95+I82</f>
        <v>#REF!</v>
      </c>
    </row>
    <row r="102" spans="1:12" ht="19.5" customHeight="1">
      <c r="A102" s="58" t="s">
        <v>50</v>
      </c>
      <c r="B102" s="59">
        <v>850</v>
      </c>
      <c r="C102" s="60">
        <f>C100+C101</f>
        <v>0</v>
      </c>
      <c r="D102" s="60">
        <v>9168.7000000000116</v>
      </c>
      <c r="E102" s="60" t="e">
        <f>SUM(F102:I102)</f>
        <v>#REF!</v>
      </c>
      <c r="F102" s="60" t="e">
        <f>F100-F101</f>
        <v>#REF!</v>
      </c>
      <c r="G102" s="60" t="e">
        <f>G100-G101</f>
        <v>#REF!</v>
      </c>
      <c r="H102" s="60" t="e">
        <f>H100-H101</f>
        <v>#REF!</v>
      </c>
      <c r="I102" s="60" t="e">
        <f>I100-I101</f>
        <v>#REF!</v>
      </c>
    </row>
    <row r="103" spans="1:12" ht="19.5" customHeight="1">
      <c r="A103" s="103" t="s">
        <v>51</v>
      </c>
      <c r="B103" s="104"/>
      <c r="C103" s="34"/>
      <c r="D103" s="34"/>
      <c r="E103" s="35"/>
      <c r="F103" s="35" t="s">
        <v>54</v>
      </c>
      <c r="G103" s="35" t="s">
        <v>55</v>
      </c>
      <c r="H103" s="35" t="s">
        <v>52</v>
      </c>
      <c r="I103" s="35" t="s">
        <v>53</v>
      </c>
    </row>
    <row r="104" spans="1:12" ht="19.5" customHeight="1">
      <c r="A104" s="4" t="s">
        <v>67</v>
      </c>
      <c r="B104" s="5">
        <v>900</v>
      </c>
      <c r="C104" s="33"/>
      <c r="D104" s="33"/>
      <c r="E104" s="33"/>
      <c r="F104" s="36">
        <v>537</v>
      </c>
      <c r="G104" s="36">
        <v>528</v>
      </c>
      <c r="H104" s="36">
        <v>523</v>
      </c>
      <c r="I104" s="36">
        <v>523</v>
      </c>
    </row>
    <row r="105" spans="1:12" ht="19.5" customHeight="1">
      <c r="A105" s="4" t="s">
        <v>98</v>
      </c>
      <c r="B105" s="5">
        <v>910</v>
      </c>
      <c r="C105" s="33"/>
      <c r="D105" s="33"/>
      <c r="E105" s="33"/>
      <c r="F105" s="33">
        <v>76327.899999999994</v>
      </c>
      <c r="G105" s="33" t="e">
        <f>F105+G84</f>
        <v>#REF!</v>
      </c>
      <c r="H105" s="33" t="e">
        <f>G105+H84</f>
        <v>#REF!</v>
      </c>
      <c r="I105" s="33" t="e">
        <f>H105+I84</f>
        <v>#REF!</v>
      </c>
    </row>
    <row r="106" spans="1:12" ht="19.5" customHeight="1">
      <c r="A106" s="4" t="s">
        <v>56</v>
      </c>
      <c r="B106" s="5">
        <v>920</v>
      </c>
      <c r="C106" s="33"/>
      <c r="D106" s="33"/>
      <c r="E106" s="33"/>
      <c r="F106" s="33"/>
      <c r="G106" s="33"/>
      <c r="H106" s="33"/>
      <c r="I106" s="33"/>
    </row>
    <row r="107" spans="1:12" ht="19.5" customHeight="1">
      <c r="A107" s="4" t="s">
        <v>68</v>
      </c>
      <c r="B107" s="5">
        <v>930</v>
      </c>
      <c r="C107" s="33"/>
      <c r="D107" s="33"/>
      <c r="E107" s="33"/>
      <c r="F107" s="33"/>
      <c r="G107" s="33"/>
      <c r="H107" s="33"/>
      <c r="I107" s="33"/>
    </row>
    <row r="108" spans="1:12" ht="19.5" customHeight="1">
      <c r="A108" s="4" t="s">
        <v>99</v>
      </c>
      <c r="B108" s="5">
        <v>940</v>
      </c>
      <c r="C108" s="33"/>
      <c r="D108" s="33"/>
      <c r="E108" s="33"/>
      <c r="F108" s="33"/>
      <c r="G108" s="33"/>
      <c r="H108" s="33"/>
      <c r="I108" s="33"/>
    </row>
    <row r="109" spans="1:12" ht="19.5" customHeight="1">
      <c r="A109" s="4" t="s">
        <v>100</v>
      </c>
      <c r="B109" s="5">
        <v>950</v>
      </c>
      <c r="C109" s="33"/>
      <c r="D109" s="33"/>
      <c r="E109" s="33"/>
      <c r="F109" s="33"/>
      <c r="G109" s="33"/>
      <c r="H109" s="33"/>
      <c r="I109" s="33"/>
    </row>
    <row r="110" spans="1:12" ht="19.5" customHeight="1">
      <c r="A110" s="10"/>
      <c r="B110" s="1"/>
      <c r="C110" s="16"/>
      <c r="D110" s="16"/>
      <c r="E110" s="16"/>
      <c r="F110" s="16"/>
      <c r="G110" s="16"/>
      <c r="H110" s="16"/>
      <c r="I110" s="16"/>
    </row>
    <row r="111" spans="1:12" ht="19.5" customHeight="1">
      <c r="A111" s="10" t="s">
        <v>86</v>
      </c>
      <c r="B111" s="1"/>
      <c r="C111" s="16"/>
      <c r="D111" s="16"/>
      <c r="E111" s="16"/>
      <c r="F111" s="16"/>
      <c r="G111" s="16"/>
      <c r="H111" s="16"/>
      <c r="I111" s="16"/>
      <c r="K111" s="2"/>
    </row>
    <row r="112" spans="1:12" ht="19.5" customHeight="1">
      <c r="A112" s="10"/>
      <c r="C112" s="12"/>
      <c r="D112" s="11"/>
      <c r="E112" s="11"/>
      <c r="F112" s="11"/>
      <c r="G112" s="11"/>
      <c r="H112" s="11"/>
      <c r="I112" s="11"/>
      <c r="J112" s="2"/>
    </row>
    <row r="113" spans="1:12" ht="20.100000000000001" customHeight="1">
      <c r="A113" s="57" t="s">
        <v>118</v>
      </c>
      <c r="B113" s="1"/>
      <c r="C113" s="98" t="s">
        <v>29</v>
      </c>
      <c r="D113" s="98"/>
      <c r="E113" s="98"/>
      <c r="F113" s="6"/>
      <c r="G113" s="99" t="s">
        <v>116</v>
      </c>
      <c r="H113" s="99"/>
      <c r="I113" s="99"/>
      <c r="L113" s="2"/>
    </row>
    <row r="114" spans="1:12" s="2" customFormat="1" ht="20.100000000000001" customHeight="1">
      <c r="A114" s="53" t="s">
        <v>28</v>
      </c>
      <c r="B114" s="3"/>
      <c r="C114" s="95" t="s">
        <v>32</v>
      </c>
      <c r="D114" s="95"/>
      <c r="E114" s="95"/>
      <c r="F114" s="9"/>
      <c r="G114" s="96" t="s">
        <v>18</v>
      </c>
      <c r="H114" s="96"/>
      <c r="I114" s="96"/>
      <c r="J114" s="3"/>
      <c r="K114" s="3"/>
      <c r="L114" s="3"/>
    </row>
    <row r="115" spans="1:12" ht="20.100000000000001" customHeight="1">
      <c r="A115" s="10"/>
      <c r="C115" s="12"/>
      <c r="D115" s="11"/>
      <c r="E115" s="11"/>
      <c r="F115" s="11"/>
      <c r="G115" s="11"/>
      <c r="H115" s="11"/>
      <c r="I115" s="11"/>
    </row>
    <row r="116" spans="1:12">
      <c r="A116" s="10"/>
      <c r="C116" s="12"/>
      <c r="D116" s="11"/>
      <c r="E116" s="11"/>
      <c r="F116" s="11"/>
      <c r="G116" s="11"/>
      <c r="H116" s="11"/>
      <c r="I116" s="11"/>
    </row>
    <row r="117" spans="1:12">
      <c r="A117" s="10"/>
      <c r="C117" s="12"/>
      <c r="D117" s="11"/>
      <c r="E117" s="11"/>
      <c r="F117" s="11"/>
      <c r="G117" s="11"/>
      <c r="H117" s="11"/>
      <c r="I117" s="11"/>
    </row>
    <row r="118" spans="1:12">
      <c r="A118" s="10"/>
      <c r="C118" s="12"/>
      <c r="D118" s="11"/>
      <c r="E118" s="11"/>
      <c r="F118" s="11"/>
      <c r="G118" s="11"/>
      <c r="H118" s="11"/>
      <c r="I118" s="11"/>
    </row>
    <row r="119" spans="1:12">
      <c r="A119" s="10"/>
      <c r="C119" s="12"/>
      <c r="D119" s="11"/>
      <c r="E119" s="11"/>
      <c r="F119" s="11"/>
      <c r="G119" s="11"/>
      <c r="H119" s="11"/>
      <c r="I119" s="11"/>
    </row>
    <row r="120" spans="1:12">
      <c r="A120" s="10"/>
      <c r="C120" s="12"/>
      <c r="D120" s="11"/>
      <c r="E120" s="11"/>
      <c r="F120" s="11"/>
      <c r="G120" s="11"/>
      <c r="H120" s="11"/>
      <c r="I120" s="11"/>
    </row>
    <row r="121" spans="1:12">
      <c r="A121" s="10"/>
      <c r="C121" s="12"/>
      <c r="D121" s="11"/>
      <c r="E121" s="11"/>
      <c r="F121" s="11"/>
      <c r="G121" s="11"/>
      <c r="H121" s="11"/>
      <c r="I121" s="11"/>
    </row>
    <row r="122" spans="1:12">
      <c r="A122" s="10"/>
      <c r="C122" s="12"/>
      <c r="D122" s="11"/>
      <c r="E122" s="11"/>
      <c r="F122" s="11"/>
      <c r="G122" s="11"/>
      <c r="H122" s="11"/>
      <c r="I122" s="11"/>
    </row>
    <row r="123" spans="1:12">
      <c r="A123" s="10"/>
      <c r="C123" s="12"/>
      <c r="D123" s="11"/>
      <c r="E123" s="11"/>
      <c r="F123" s="11"/>
      <c r="G123" s="11"/>
      <c r="H123" s="11"/>
      <c r="I123" s="11"/>
    </row>
    <row r="124" spans="1:12">
      <c r="A124" s="10"/>
      <c r="C124" s="12"/>
      <c r="D124" s="11"/>
      <c r="E124" s="11"/>
      <c r="F124" s="11"/>
      <c r="G124" s="11"/>
      <c r="H124" s="11"/>
      <c r="I124" s="11"/>
    </row>
    <row r="125" spans="1:12">
      <c r="A125" s="10"/>
      <c r="C125" s="12"/>
      <c r="D125" s="11"/>
      <c r="E125" s="11"/>
      <c r="F125" s="11"/>
      <c r="G125" s="11"/>
      <c r="H125" s="11"/>
      <c r="I125" s="11"/>
    </row>
    <row r="126" spans="1:12">
      <c r="A126" s="10"/>
      <c r="C126" s="12"/>
      <c r="D126" s="11"/>
      <c r="E126" s="11"/>
      <c r="F126" s="11"/>
      <c r="G126" s="11"/>
      <c r="H126" s="11"/>
      <c r="I126" s="11"/>
    </row>
    <row r="127" spans="1:12">
      <c r="A127" s="10"/>
      <c r="C127" s="12"/>
      <c r="D127" s="11"/>
      <c r="E127" s="11"/>
      <c r="F127" s="11"/>
      <c r="G127" s="11"/>
      <c r="H127" s="11"/>
      <c r="I127" s="11"/>
    </row>
    <row r="128" spans="1:12">
      <c r="A128" s="10"/>
      <c r="C128" s="12"/>
      <c r="D128" s="11"/>
      <c r="E128" s="11"/>
      <c r="F128" s="11"/>
      <c r="G128" s="11"/>
      <c r="H128" s="11"/>
      <c r="I128" s="11"/>
    </row>
    <row r="129" spans="1:9">
      <c r="A129" s="10"/>
      <c r="C129" s="12"/>
      <c r="D129" s="11"/>
      <c r="E129" s="11"/>
      <c r="F129" s="11"/>
      <c r="G129" s="11"/>
      <c r="H129" s="11"/>
      <c r="I129" s="11"/>
    </row>
    <row r="130" spans="1:9">
      <c r="A130" s="10"/>
      <c r="C130" s="12"/>
      <c r="D130" s="11"/>
      <c r="E130" s="11"/>
      <c r="F130" s="11"/>
      <c r="G130" s="11"/>
      <c r="H130" s="11"/>
      <c r="I130" s="11"/>
    </row>
    <row r="131" spans="1:9">
      <c r="A131" s="10"/>
      <c r="C131" s="12"/>
      <c r="D131" s="11"/>
      <c r="E131" s="11"/>
      <c r="F131" s="11"/>
      <c r="G131" s="11"/>
      <c r="H131" s="11"/>
      <c r="I131" s="11"/>
    </row>
    <row r="132" spans="1:9">
      <c r="A132" s="10"/>
      <c r="C132" s="12"/>
      <c r="D132" s="11"/>
      <c r="E132" s="11"/>
      <c r="F132" s="11"/>
      <c r="G132" s="11"/>
      <c r="H132" s="11"/>
      <c r="I132" s="11"/>
    </row>
    <row r="133" spans="1:9">
      <c r="A133" s="10"/>
      <c r="C133" s="12"/>
      <c r="D133" s="11"/>
      <c r="E133" s="11"/>
      <c r="F133" s="11"/>
      <c r="G133" s="11"/>
      <c r="H133" s="11"/>
      <c r="I133" s="11"/>
    </row>
    <row r="134" spans="1:9">
      <c r="A134" s="10"/>
      <c r="C134" s="12"/>
      <c r="D134" s="11"/>
      <c r="E134" s="11"/>
      <c r="F134" s="11"/>
      <c r="G134" s="11"/>
      <c r="H134" s="11"/>
      <c r="I134" s="11"/>
    </row>
    <row r="135" spans="1:9">
      <c r="A135" s="10"/>
      <c r="C135" s="12"/>
      <c r="D135" s="11"/>
      <c r="E135" s="11"/>
      <c r="F135" s="11"/>
      <c r="G135" s="11"/>
      <c r="H135" s="11"/>
      <c r="I135" s="11"/>
    </row>
    <row r="136" spans="1:9">
      <c r="A136" s="10"/>
      <c r="C136" s="12"/>
      <c r="D136" s="11"/>
      <c r="E136" s="11"/>
      <c r="F136" s="11"/>
      <c r="G136" s="11"/>
      <c r="H136" s="11"/>
      <c r="I136" s="11"/>
    </row>
    <row r="137" spans="1:9">
      <c r="A137" s="10"/>
      <c r="C137" s="12"/>
      <c r="D137" s="11"/>
      <c r="E137" s="11"/>
      <c r="F137" s="11"/>
      <c r="G137" s="11"/>
      <c r="H137" s="11"/>
      <c r="I137" s="11"/>
    </row>
    <row r="138" spans="1:9">
      <c r="A138" s="10"/>
      <c r="C138" s="12"/>
      <c r="D138" s="11"/>
      <c r="E138" s="11"/>
      <c r="F138" s="11"/>
      <c r="G138" s="11"/>
      <c r="H138" s="11"/>
      <c r="I138" s="11"/>
    </row>
    <row r="139" spans="1:9">
      <c r="A139" s="10"/>
      <c r="C139" s="12"/>
      <c r="D139" s="11"/>
      <c r="E139" s="11"/>
      <c r="F139" s="11"/>
      <c r="G139" s="11"/>
      <c r="H139" s="11"/>
      <c r="I139" s="11"/>
    </row>
    <row r="140" spans="1:9">
      <c r="A140" s="10"/>
      <c r="C140" s="12"/>
      <c r="D140" s="11"/>
      <c r="E140" s="11"/>
      <c r="F140" s="11"/>
      <c r="G140" s="11"/>
      <c r="H140" s="11"/>
      <c r="I140" s="11"/>
    </row>
    <row r="141" spans="1:9">
      <c r="A141" s="10"/>
      <c r="C141" s="12"/>
      <c r="D141" s="11"/>
      <c r="E141" s="11"/>
      <c r="F141" s="11"/>
      <c r="G141" s="11"/>
      <c r="H141" s="11"/>
      <c r="I141" s="11"/>
    </row>
    <row r="142" spans="1:9">
      <c r="A142" s="10"/>
      <c r="C142" s="12"/>
      <c r="D142" s="11"/>
      <c r="E142" s="11"/>
      <c r="F142" s="11"/>
      <c r="G142" s="11"/>
      <c r="H142" s="11"/>
      <c r="I142" s="11"/>
    </row>
    <row r="143" spans="1:9">
      <c r="A143" s="10"/>
      <c r="C143" s="12"/>
      <c r="D143" s="11"/>
      <c r="E143" s="11"/>
      <c r="F143" s="11"/>
      <c r="G143" s="11"/>
      <c r="H143" s="11"/>
      <c r="I143" s="11"/>
    </row>
    <row r="144" spans="1:9">
      <c r="A144" s="10"/>
      <c r="C144" s="12"/>
      <c r="D144" s="11"/>
      <c r="E144" s="11"/>
      <c r="F144" s="11"/>
      <c r="G144" s="11"/>
      <c r="H144" s="11"/>
      <c r="I144" s="11"/>
    </row>
    <row r="145" spans="1:9">
      <c r="A145" s="10"/>
      <c r="C145" s="12"/>
      <c r="D145" s="11"/>
      <c r="E145" s="11"/>
      <c r="F145" s="11"/>
      <c r="G145" s="11"/>
      <c r="H145" s="11"/>
      <c r="I145" s="11"/>
    </row>
    <row r="146" spans="1:9">
      <c r="A146" s="10"/>
      <c r="C146" s="12"/>
      <c r="D146" s="11"/>
      <c r="E146" s="11"/>
      <c r="F146" s="11"/>
      <c r="G146" s="11"/>
      <c r="H146" s="11"/>
      <c r="I146" s="11"/>
    </row>
    <row r="147" spans="1:9">
      <c r="A147" s="10"/>
      <c r="C147" s="12"/>
      <c r="D147" s="11"/>
      <c r="E147" s="11"/>
      <c r="F147" s="11"/>
      <c r="G147" s="11"/>
      <c r="H147" s="11"/>
      <c r="I147" s="11"/>
    </row>
    <row r="148" spans="1:9">
      <c r="A148" s="10"/>
      <c r="C148" s="12"/>
      <c r="D148" s="11"/>
      <c r="E148" s="11"/>
      <c r="F148" s="11"/>
      <c r="G148" s="11"/>
      <c r="H148" s="11"/>
      <c r="I148" s="11"/>
    </row>
    <row r="149" spans="1:9">
      <c r="A149" s="10"/>
      <c r="C149" s="12"/>
      <c r="D149" s="11"/>
      <c r="E149" s="11"/>
      <c r="F149" s="11"/>
      <c r="G149" s="11"/>
      <c r="H149" s="11"/>
      <c r="I149" s="11"/>
    </row>
    <row r="150" spans="1:9">
      <c r="A150" s="10"/>
      <c r="C150" s="12"/>
      <c r="D150" s="11"/>
      <c r="E150" s="11"/>
      <c r="F150" s="11"/>
      <c r="G150" s="11"/>
      <c r="H150" s="11"/>
      <c r="I150" s="11"/>
    </row>
    <row r="151" spans="1:9">
      <c r="A151" s="10"/>
      <c r="C151" s="12"/>
      <c r="D151" s="11"/>
      <c r="E151" s="11"/>
      <c r="F151" s="11"/>
      <c r="G151" s="11"/>
      <c r="H151" s="11"/>
      <c r="I151" s="11"/>
    </row>
    <row r="152" spans="1:9">
      <c r="A152" s="10"/>
      <c r="C152" s="12"/>
      <c r="D152" s="11"/>
      <c r="E152" s="11"/>
      <c r="F152" s="11"/>
      <c r="G152" s="11"/>
      <c r="H152" s="11"/>
      <c r="I152" s="11"/>
    </row>
    <row r="153" spans="1:9">
      <c r="A153" s="10"/>
      <c r="C153" s="12"/>
      <c r="D153" s="11"/>
      <c r="E153" s="11"/>
      <c r="F153" s="11"/>
      <c r="G153" s="11"/>
      <c r="H153" s="11"/>
      <c r="I153" s="11"/>
    </row>
    <row r="154" spans="1:9">
      <c r="A154" s="10"/>
      <c r="C154" s="12"/>
      <c r="D154" s="11"/>
      <c r="E154" s="11"/>
      <c r="F154" s="11"/>
      <c r="G154" s="11"/>
      <c r="H154" s="11"/>
      <c r="I154" s="11"/>
    </row>
    <row r="155" spans="1:9">
      <c r="A155" s="10"/>
      <c r="C155" s="12"/>
      <c r="D155" s="11"/>
      <c r="E155" s="11"/>
      <c r="F155" s="11"/>
      <c r="G155" s="11"/>
      <c r="H155" s="11"/>
      <c r="I155" s="11"/>
    </row>
    <row r="156" spans="1:9">
      <c r="A156" s="14"/>
    </row>
    <row r="157" spans="1:9">
      <c r="A157" s="14"/>
    </row>
    <row r="158" spans="1:9">
      <c r="A158" s="14"/>
    </row>
    <row r="159" spans="1:9">
      <c r="A159" s="14"/>
    </row>
    <row r="160" spans="1:9">
      <c r="A160" s="14"/>
    </row>
    <row r="161" spans="1:4">
      <c r="A161" s="14"/>
    </row>
    <row r="162" spans="1:4">
      <c r="A162" s="14"/>
      <c r="B162" s="3"/>
      <c r="C162" s="3"/>
      <c r="D162" s="3"/>
    </row>
    <row r="163" spans="1:4">
      <c r="A163" s="14"/>
      <c r="B163" s="3"/>
      <c r="C163" s="3"/>
      <c r="D163" s="3"/>
    </row>
    <row r="164" spans="1:4">
      <c r="A164" s="14"/>
      <c r="B164" s="3"/>
      <c r="C164" s="3"/>
      <c r="D164" s="3"/>
    </row>
    <row r="165" spans="1:4">
      <c r="A165" s="14"/>
      <c r="B165" s="3"/>
      <c r="C165" s="3"/>
      <c r="D165" s="3"/>
    </row>
    <row r="166" spans="1:4">
      <c r="A166" s="14"/>
      <c r="B166" s="3"/>
      <c r="C166" s="3"/>
      <c r="D166" s="3"/>
    </row>
    <row r="167" spans="1:4">
      <c r="A167" s="14"/>
      <c r="B167" s="3"/>
      <c r="C167" s="3"/>
      <c r="D167" s="3"/>
    </row>
    <row r="168" spans="1:4">
      <c r="A168" s="14"/>
      <c r="B168" s="3"/>
      <c r="C168" s="3"/>
      <c r="D168" s="3"/>
    </row>
    <row r="169" spans="1:4">
      <c r="A169" s="14"/>
      <c r="B169" s="3"/>
      <c r="C169" s="3"/>
      <c r="D169" s="3"/>
    </row>
    <row r="170" spans="1:4">
      <c r="A170" s="14"/>
      <c r="B170" s="3"/>
      <c r="C170" s="3"/>
      <c r="D170" s="3"/>
    </row>
    <row r="171" spans="1:4">
      <c r="A171" s="14"/>
      <c r="B171" s="3"/>
      <c r="C171" s="3"/>
      <c r="D171" s="3"/>
    </row>
    <row r="172" spans="1:4">
      <c r="A172" s="14"/>
      <c r="B172" s="3"/>
      <c r="C172" s="3"/>
      <c r="D172" s="3"/>
    </row>
    <row r="173" spans="1:4">
      <c r="A173" s="14"/>
      <c r="B173" s="3"/>
      <c r="C173" s="3"/>
      <c r="D173" s="3"/>
    </row>
    <row r="174" spans="1:4">
      <c r="A174" s="14"/>
      <c r="B174" s="3"/>
      <c r="C174" s="3"/>
      <c r="D174" s="3"/>
    </row>
    <row r="175" spans="1:4">
      <c r="A175" s="14"/>
      <c r="B175" s="3"/>
      <c r="C175" s="3"/>
      <c r="D175" s="3"/>
    </row>
    <row r="176" spans="1:4">
      <c r="A176" s="14"/>
      <c r="B176" s="3"/>
      <c r="C176" s="3"/>
      <c r="D176" s="3"/>
    </row>
    <row r="177" spans="1:4">
      <c r="A177" s="14"/>
      <c r="B177" s="3"/>
      <c r="C177" s="3"/>
      <c r="D177" s="3"/>
    </row>
    <row r="178" spans="1:4">
      <c r="A178" s="14"/>
      <c r="B178" s="3"/>
      <c r="C178" s="3"/>
      <c r="D178" s="3"/>
    </row>
    <row r="179" spans="1:4">
      <c r="A179" s="14"/>
      <c r="B179" s="3"/>
      <c r="C179" s="3"/>
      <c r="D179" s="3"/>
    </row>
    <row r="180" spans="1:4">
      <c r="A180" s="14"/>
      <c r="B180" s="3"/>
      <c r="C180" s="3"/>
      <c r="D180" s="3"/>
    </row>
    <row r="181" spans="1:4">
      <c r="A181" s="14"/>
      <c r="B181" s="3"/>
      <c r="C181" s="3"/>
      <c r="D181" s="3"/>
    </row>
    <row r="182" spans="1:4">
      <c r="A182" s="14"/>
      <c r="B182" s="3"/>
      <c r="C182" s="3"/>
      <c r="D182" s="3"/>
    </row>
    <row r="183" spans="1:4">
      <c r="A183" s="14"/>
      <c r="B183" s="3"/>
      <c r="C183" s="3"/>
      <c r="D183" s="3"/>
    </row>
    <row r="184" spans="1:4">
      <c r="A184" s="14"/>
      <c r="B184" s="3"/>
      <c r="C184" s="3"/>
      <c r="D184" s="3"/>
    </row>
    <row r="185" spans="1:4">
      <c r="A185" s="14"/>
      <c r="B185" s="3"/>
      <c r="C185" s="3"/>
      <c r="D185" s="3"/>
    </row>
    <row r="186" spans="1:4">
      <c r="A186" s="14"/>
      <c r="B186" s="3"/>
      <c r="C186" s="3"/>
      <c r="D186" s="3"/>
    </row>
    <row r="187" spans="1:4">
      <c r="A187" s="14"/>
      <c r="B187" s="3"/>
      <c r="C187" s="3"/>
      <c r="D187" s="3"/>
    </row>
    <row r="188" spans="1:4">
      <c r="A188" s="14"/>
      <c r="B188" s="3"/>
      <c r="C188" s="3"/>
      <c r="D188" s="3"/>
    </row>
    <row r="189" spans="1:4">
      <c r="A189" s="14"/>
      <c r="B189" s="3"/>
      <c r="C189" s="3"/>
      <c r="D189" s="3"/>
    </row>
    <row r="190" spans="1:4">
      <c r="A190" s="14"/>
      <c r="B190" s="3"/>
      <c r="C190" s="3"/>
      <c r="D190" s="3"/>
    </row>
    <row r="191" spans="1:4">
      <c r="A191" s="14"/>
      <c r="B191" s="3"/>
      <c r="C191" s="3"/>
      <c r="D191" s="3"/>
    </row>
    <row r="192" spans="1:4">
      <c r="A192" s="14"/>
      <c r="B192" s="3"/>
      <c r="C192" s="3"/>
      <c r="D192" s="3"/>
    </row>
    <row r="193" spans="1:4">
      <c r="A193" s="14"/>
      <c r="B193" s="3"/>
      <c r="C193" s="3"/>
      <c r="D193" s="3"/>
    </row>
    <row r="194" spans="1:4">
      <c r="A194" s="14"/>
      <c r="B194" s="3"/>
      <c r="C194" s="3"/>
      <c r="D194" s="3"/>
    </row>
    <row r="195" spans="1:4">
      <c r="A195" s="14"/>
      <c r="B195" s="3"/>
      <c r="C195" s="3"/>
      <c r="D195" s="3"/>
    </row>
    <row r="196" spans="1:4">
      <c r="A196" s="14"/>
      <c r="B196" s="3"/>
      <c r="C196" s="3"/>
      <c r="D196" s="3"/>
    </row>
    <row r="197" spans="1:4">
      <c r="A197" s="14"/>
      <c r="B197" s="3"/>
      <c r="C197" s="3"/>
      <c r="D197" s="3"/>
    </row>
    <row r="198" spans="1:4">
      <c r="A198" s="14"/>
      <c r="B198" s="3"/>
      <c r="C198" s="3"/>
      <c r="D198" s="3"/>
    </row>
    <row r="199" spans="1:4">
      <c r="A199" s="14"/>
      <c r="B199" s="3"/>
      <c r="C199" s="3"/>
      <c r="D199" s="3"/>
    </row>
    <row r="200" spans="1:4">
      <c r="A200" s="14"/>
      <c r="B200" s="3"/>
      <c r="C200" s="3"/>
      <c r="D200" s="3"/>
    </row>
    <row r="201" spans="1:4">
      <c r="A201" s="14"/>
      <c r="B201" s="3"/>
      <c r="C201" s="3"/>
      <c r="D201" s="3"/>
    </row>
    <row r="202" spans="1:4">
      <c r="A202" s="14"/>
      <c r="B202" s="3"/>
      <c r="C202" s="3"/>
      <c r="D202" s="3"/>
    </row>
    <row r="203" spans="1:4">
      <c r="A203" s="14"/>
      <c r="B203" s="3"/>
      <c r="C203" s="3"/>
      <c r="D203" s="3"/>
    </row>
    <row r="204" spans="1:4">
      <c r="A204" s="14"/>
      <c r="B204" s="3"/>
      <c r="C204" s="3"/>
      <c r="D204" s="3"/>
    </row>
    <row r="205" spans="1:4">
      <c r="A205" s="14"/>
      <c r="B205" s="3"/>
      <c r="C205" s="3"/>
      <c r="D205" s="3"/>
    </row>
    <row r="206" spans="1:4">
      <c r="A206" s="14"/>
      <c r="B206" s="3"/>
      <c r="C206" s="3"/>
      <c r="D206" s="3"/>
    </row>
    <row r="207" spans="1:4">
      <c r="A207" s="14"/>
      <c r="B207" s="3"/>
      <c r="C207" s="3"/>
      <c r="D207" s="3"/>
    </row>
    <row r="208" spans="1:4">
      <c r="A208" s="14"/>
      <c r="B208" s="3"/>
      <c r="C208" s="3"/>
      <c r="D208" s="3"/>
    </row>
    <row r="209" spans="1:4">
      <c r="A209" s="14"/>
      <c r="B209" s="3"/>
      <c r="C209" s="3"/>
      <c r="D209" s="3"/>
    </row>
    <row r="210" spans="1:4">
      <c r="A210" s="14"/>
      <c r="B210" s="3"/>
      <c r="C210" s="3"/>
      <c r="D210" s="3"/>
    </row>
    <row r="211" spans="1:4">
      <c r="A211" s="14"/>
      <c r="B211" s="3"/>
      <c r="C211" s="3"/>
      <c r="D211" s="3"/>
    </row>
    <row r="212" spans="1:4">
      <c r="A212" s="14"/>
      <c r="B212" s="3"/>
      <c r="C212" s="3"/>
      <c r="D212" s="3"/>
    </row>
    <row r="213" spans="1:4">
      <c r="A213" s="14"/>
      <c r="B213" s="3"/>
      <c r="C213" s="3"/>
      <c r="D213" s="3"/>
    </row>
    <row r="214" spans="1:4">
      <c r="A214" s="14"/>
      <c r="B214" s="3"/>
      <c r="C214" s="3"/>
      <c r="D214" s="3"/>
    </row>
    <row r="215" spans="1:4">
      <c r="A215" s="14"/>
      <c r="B215" s="3"/>
      <c r="C215" s="3"/>
      <c r="D215" s="3"/>
    </row>
    <row r="216" spans="1:4">
      <c r="A216" s="14"/>
      <c r="B216" s="3"/>
      <c r="C216" s="3"/>
      <c r="D216" s="3"/>
    </row>
    <row r="217" spans="1:4">
      <c r="A217" s="14"/>
      <c r="B217" s="3"/>
      <c r="C217" s="3"/>
      <c r="D217" s="3"/>
    </row>
    <row r="218" spans="1:4">
      <c r="A218" s="14"/>
      <c r="B218" s="3"/>
      <c r="C218" s="3"/>
      <c r="D218" s="3"/>
    </row>
    <row r="219" spans="1:4">
      <c r="A219" s="14"/>
      <c r="B219" s="3"/>
      <c r="C219" s="3"/>
      <c r="D219" s="3"/>
    </row>
    <row r="220" spans="1:4">
      <c r="A220" s="14"/>
      <c r="B220" s="3"/>
      <c r="C220" s="3"/>
      <c r="D220" s="3"/>
    </row>
    <row r="221" spans="1:4">
      <c r="A221" s="14"/>
      <c r="B221" s="3"/>
      <c r="C221" s="3"/>
      <c r="D221" s="3"/>
    </row>
    <row r="222" spans="1:4">
      <c r="A222" s="14"/>
      <c r="B222" s="3"/>
      <c r="C222" s="3"/>
      <c r="D222" s="3"/>
    </row>
    <row r="223" spans="1:4">
      <c r="A223" s="14"/>
      <c r="B223" s="3"/>
      <c r="C223" s="3"/>
      <c r="D223" s="3"/>
    </row>
    <row r="224" spans="1:4">
      <c r="A224" s="14"/>
      <c r="B224" s="3"/>
      <c r="C224" s="3"/>
      <c r="D224" s="3"/>
    </row>
    <row r="225" spans="1:4">
      <c r="A225" s="14"/>
      <c r="B225" s="3"/>
      <c r="C225" s="3"/>
      <c r="D225" s="3"/>
    </row>
    <row r="226" spans="1:4">
      <c r="A226" s="14"/>
      <c r="B226" s="3"/>
      <c r="C226" s="3"/>
      <c r="D226" s="3"/>
    </row>
    <row r="227" spans="1:4">
      <c r="A227" s="14"/>
      <c r="B227" s="3"/>
      <c r="C227" s="3"/>
      <c r="D227" s="3"/>
    </row>
    <row r="228" spans="1:4">
      <c r="A228" s="14"/>
      <c r="B228" s="3"/>
      <c r="C228" s="3"/>
      <c r="D228" s="3"/>
    </row>
    <row r="229" spans="1:4">
      <c r="A229" s="14"/>
      <c r="B229" s="3"/>
      <c r="C229" s="3"/>
      <c r="D229" s="3"/>
    </row>
    <row r="230" spans="1:4">
      <c r="A230" s="14"/>
      <c r="B230" s="3"/>
      <c r="C230" s="3"/>
      <c r="D230" s="3"/>
    </row>
    <row r="231" spans="1:4">
      <c r="A231" s="14"/>
      <c r="B231" s="3"/>
      <c r="C231" s="3"/>
      <c r="D231" s="3"/>
    </row>
    <row r="232" spans="1:4">
      <c r="A232" s="14"/>
      <c r="B232" s="3"/>
      <c r="C232" s="3"/>
      <c r="D232" s="3"/>
    </row>
    <row r="233" spans="1:4">
      <c r="A233" s="14"/>
      <c r="B233" s="3"/>
      <c r="C233" s="3"/>
      <c r="D233" s="3"/>
    </row>
    <row r="234" spans="1:4">
      <c r="A234" s="14"/>
      <c r="B234" s="3"/>
      <c r="C234" s="3"/>
      <c r="D234" s="3"/>
    </row>
    <row r="235" spans="1:4">
      <c r="A235" s="14"/>
      <c r="B235" s="3"/>
      <c r="C235" s="3"/>
      <c r="D235" s="3"/>
    </row>
    <row r="236" spans="1:4">
      <c r="A236" s="14"/>
      <c r="B236" s="3"/>
      <c r="C236" s="3"/>
      <c r="D236" s="3"/>
    </row>
    <row r="237" spans="1:4">
      <c r="A237" s="14"/>
      <c r="B237" s="3"/>
      <c r="C237" s="3"/>
      <c r="D237" s="3"/>
    </row>
    <row r="238" spans="1:4">
      <c r="A238" s="14"/>
      <c r="B238" s="3"/>
      <c r="C238" s="3"/>
      <c r="D238" s="3"/>
    </row>
    <row r="239" spans="1:4">
      <c r="A239" s="14"/>
      <c r="B239" s="3"/>
      <c r="C239" s="3"/>
      <c r="D239" s="3"/>
    </row>
    <row r="240" spans="1:4">
      <c r="A240" s="14"/>
      <c r="B240" s="3"/>
      <c r="C240" s="3"/>
      <c r="D240" s="3"/>
    </row>
    <row r="241" spans="1:4">
      <c r="A241" s="14"/>
      <c r="B241" s="3"/>
      <c r="C241" s="3"/>
      <c r="D241" s="3"/>
    </row>
    <row r="242" spans="1:4">
      <c r="A242" s="14"/>
      <c r="B242" s="3"/>
      <c r="C242" s="3"/>
      <c r="D242" s="3"/>
    </row>
    <row r="243" spans="1:4">
      <c r="A243" s="14"/>
      <c r="B243" s="3"/>
      <c r="C243" s="3"/>
      <c r="D243" s="3"/>
    </row>
    <row r="244" spans="1:4">
      <c r="A244" s="14"/>
      <c r="B244" s="3"/>
      <c r="C244" s="3"/>
      <c r="D244" s="3"/>
    </row>
    <row r="245" spans="1:4">
      <c r="A245" s="14"/>
      <c r="B245" s="3"/>
      <c r="C245" s="3"/>
      <c r="D245" s="3"/>
    </row>
    <row r="246" spans="1:4">
      <c r="A246" s="14"/>
      <c r="B246" s="3"/>
      <c r="C246" s="3"/>
      <c r="D246" s="3"/>
    </row>
    <row r="247" spans="1:4">
      <c r="A247" s="14"/>
      <c r="B247" s="3"/>
      <c r="C247" s="3"/>
      <c r="D247" s="3"/>
    </row>
    <row r="248" spans="1:4">
      <c r="A248" s="14"/>
      <c r="B248" s="3"/>
      <c r="C248" s="3"/>
      <c r="D248" s="3"/>
    </row>
    <row r="249" spans="1:4">
      <c r="A249" s="14"/>
      <c r="B249" s="3"/>
      <c r="C249" s="3"/>
      <c r="D249" s="3"/>
    </row>
    <row r="250" spans="1:4">
      <c r="A250" s="14"/>
      <c r="B250" s="3"/>
      <c r="C250" s="3"/>
      <c r="D250" s="3"/>
    </row>
    <row r="251" spans="1:4">
      <c r="A251" s="14"/>
      <c r="B251" s="3"/>
      <c r="C251" s="3"/>
      <c r="D251" s="3"/>
    </row>
    <row r="252" spans="1:4">
      <c r="A252" s="14"/>
      <c r="B252" s="3"/>
      <c r="C252" s="3"/>
      <c r="D252" s="3"/>
    </row>
    <row r="253" spans="1:4">
      <c r="A253" s="14"/>
      <c r="B253" s="3"/>
      <c r="C253" s="3"/>
      <c r="D253" s="3"/>
    </row>
    <row r="254" spans="1:4">
      <c r="A254" s="14"/>
      <c r="B254" s="3"/>
      <c r="C254" s="3"/>
      <c r="D254" s="3"/>
    </row>
    <row r="255" spans="1:4">
      <c r="A255" s="14"/>
      <c r="B255" s="3"/>
      <c r="C255" s="3"/>
      <c r="D255" s="3"/>
    </row>
    <row r="256" spans="1:4">
      <c r="A256" s="14"/>
      <c r="B256" s="3"/>
      <c r="C256" s="3"/>
      <c r="D256" s="3"/>
    </row>
    <row r="257" spans="1:4">
      <c r="A257" s="14"/>
      <c r="B257" s="3"/>
      <c r="C257" s="3"/>
      <c r="D257" s="3"/>
    </row>
    <row r="258" spans="1:4">
      <c r="A258" s="14"/>
      <c r="B258" s="3"/>
      <c r="C258" s="3"/>
      <c r="D258" s="3"/>
    </row>
    <row r="259" spans="1:4">
      <c r="A259" s="14"/>
      <c r="B259" s="3"/>
      <c r="C259" s="3"/>
      <c r="D259" s="3"/>
    </row>
    <row r="260" spans="1:4">
      <c r="A260" s="14"/>
      <c r="B260" s="3"/>
      <c r="C260" s="3"/>
      <c r="D260" s="3"/>
    </row>
    <row r="261" spans="1:4">
      <c r="A261" s="14"/>
      <c r="B261" s="3"/>
      <c r="C261" s="3"/>
      <c r="D261" s="3"/>
    </row>
    <row r="262" spans="1:4">
      <c r="A262" s="14"/>
      <c r="B262" s="3"/>
      <c r="C262" s="3"/>
      <c r="D262" s="3"/>
    </row>
    <row r="263" spans="1:4">
      <c r="A263" s="14"/>
      <c r="B263" s="3"/>
      <c r="C263" s="3"/>
      <c r="D263" s="3"/>
    </row>
    <row r="264" spans="1:4">
      <c r="A264" s="14"/>
      <c r="B264" s="3"/>
      <c r="C264" s="3"/>
      <c r="D264" s="3"/>
    </row>
    <row r="265" spans="1:4">
      <c r="A265" s="14"/>
      <c r="B265" s="3"/>
      <c r="C265" s="3"/>
      <c r="D265" s="3"/>
    </row>
    <row r="266" spans="1:4">
      <c r="A266" s="14"/>
      <c r="B266" s="3"/>
      <c r="C266" s="3"/>
      <c r="D266" s="3"/>
    </row>
    <row r="267" spans="1:4">
      <c r="A267" s="14"/>
      <c r="B267" s="3"/>
      <c r="C267" s="3"/>
      <c r="D267" s="3"/>
    </row>
    <row r="268" spans="1:4">
      <c r="A268" s="14"/>
      <c r="B268" s="3"/>
      <c r="C268" s="3"/>
      <c r="D268" s="3"/>
    </row>
    <row r="269" spans="1:4">
      <c r="A269" s="14"/>
      <c r="B269" s="3"/>
      <c r="C269" s="3"/>
      <c r="D269" s="3"/>
    </row>
    <row r="270" spans="1:4">
      <c r="A270" s="14"/>
      <c r="B270" s="3"/>
      <c r="C270" s="3"/>
      <c r="D270" s="3"/>
    </row>
    <row r="271" spans="1:4">
      <c r="A271" s="14"/>
      <c r="B271" s="3"/>
      <c r="C271" s="3"/>
      <c r="D271" s="3"/>
    </row>
    <row r="272" spans="1:4">
      <c r="A272" s="14"/>
      <c r="B272" s="3"/>
      <c r="C272" s="3"/>
      <c r="D272" s="3"/>
    </row>
    <row r="273" spans="1:4">
      <c r="A273" s="14"/>
      <c r="B273" s="3"/>
      <c r="C273" s="3"/>
      <c r="D273" s="3"/>
    </row>
    <row r="274" spans="1:4">
      <c r="A274" s="14"/>
      <c r="B274" s="3"/>
      <c r="C274" s="3"/>
      <c r="D274" s="3"/>
    </row>
    <row r="275" spans="1:4">
      <c r="A275" s="14"/>
      <c r="B275" s="3"/>
      <c r="C275" s="3"/>
      <c r="D275" s="3"/>
    </row>
    <row r="276" spans="1:4">
      <c r="A276" s="14"/>
      <c r="B276" s="3"/>
      <c r="C276" s="3"/>
      <c r="D276" s="3"/>
    </row>
    <row r="277" spans="1:4">
      <c r="A277" s="14"/>
      <c r="B277" s="3"/>
      <c r="C277" s="3"/>
      <c r="D277" s="3"/>
    </row>
    <row r="278" spans="1:4">
      <c r="A278" s="14"/>
      <c r="B278" s="3"/>
      <c r="C278" s="3"/>
      <c r="D278" s="3"/>
    </row>
    <row r="279" spans="1:4">
      <c r="A279" s="14"/>
      <c r="B279" s="3"/>
      <c r="C279" s="3"/>
      <c r="D279" s="3"/>
    </row>
    <row r="280" spans="1:4">
      <c r="A280" s="14"/>
      <c r="B280" s="3"/>
      <c r="C280" s="3"/>
      <c r="D280" s="3"/>
    </row>
    <row r="281" spans="1:4">
      <c r="A281" s="14"/>
      <c r="B281" s="3"/>
      <c r="C281" s="3"/>
      <c r="D281" s="3"/>
    </row>
    <row r="282" spans="1:4">
      <c r="A282" s="14"/>
      <c r="B282" s="3"/>
      <c r="C282" s="3"/>
      <c r="D282" s="3"/>
    </row>
    <row r="283" spans="1:4">
      <c r="A283" s="14"/>
      <c r="B283" s="3"/>
      <c r="C283" s="3"/>
      <c r="D283" s="3"/>
    </row>
    <row r="284" spans="1:4">
      <c r="A284" s="14"/>
      <c r="B284" s="3"/>
      <c r="C284" s="3"/>
      <c r="D284" s="3"/>
    </row>
    <row r="285" spans="1:4">
      <c r="A285" s="14"/>
      <c r="B285" s="3"/>
      <c r="C285" s="3"/>
      <c r="D285" s="3"/>
    </row>
    <row r="286" spans="1:4">
      <c r="A286" s="14"/>
      <c r="B286" s="3"/>
      <c r="C286" s="3"/>
      <c r="D286" s="3"/>
    </row>
    <row r="287" spans="1:4">
      <c r="A287" s="14"/>
      <c r="B287" s="3"/>
      <c r="C287" s="3"/>
      <c r="D287" s="3"/>
    </row>
    <row r="288" spans="1:4">
      <c r="A288" s="14"/>
      <c r="B288" s="3"/>
      <c r="C288" s="3"/>
      <c r="D288" s="3"/>
    </row>
    <row r="289" spans="1:4">
      <c r="A289" s="14"/>
      <c r="B289" s="3"/>
      <c r="C289" s="3"/>
      <c r="D289" s="3"/>
    </row>
    <row r="290" spans="1:4">
      <c r="A290" s="14"/>
      <c r="B290" s="3"/>
      <c r="C290" s="3"/>
      <c r="D290" s="3"/>
    </row>
    <row r="291" spans="1:4">
      <c r="A291" s="14"/>
      <c r="B291" s="3"/>
      <c r="C291" s="3"/>
      <c r="D291" s="3"/>
    </row>
    <row r="292" spans="1:4">
      <c r="A292" s="14"/>
      <c r="B292" s="3"/>
      <c r="C292" s="3"/>
      <c r="D292" s="3"/>
    </row>
    <row r="293" spans="1:4">
      <c r="A293" s="14"/>
      <c r="B293" s="3"/>
      <c r="C293" s="3"/>
      <c r="D293" s="3"/>
    </row>
    <row r="294" spans="1:4">
      <c r="A294" s="14"/>
      <c r="B294" s="3"/>
      <c r="C294" s="3"/>
      <c r="D294" s="3"/>
    </row>
    <row r="295" spans="1:4">
      <c r="A295" s="14"/>
      <c r="B295" s="3"/>
      <c r="C295" s="3"/>
      <c r="D295" s="3"/>
    </row>
    <row r="296" spans="1:4">
      <c r="A296" s="14"/>
      <c r="B296" s="3"/>
      <c r="C296" s="3"/>
      <c r="D296" s="3"/>
    </row>
    <row r="297" spans="1:4">
      <c r="A297" s="14"/>
      <c r="B297" s="3"/>
      <c r="C297" s="3"/>
      <c r="D297" s="3"/>
    </row>
    <row r="298" spans="1:4">
      <c r="A298" s="14"/>
      <c r="B298" s="3"/>
      <c r="C298" s="3"/>
      <c r="D298" s="3"/>
    </row>
    <row r="299" spans="1:4">
      <c r="A299" s="14"/>
      <c r="B299" s="3"/>
      <c r="C299" s="3"/>
      <c r="D299" s="3"/>
    </row>
    <row r="300" spans="1:4">
      <c r="A300" s="14"/>
      <c r="B300" s="3"/>
      <c r="C300" s="3"/>
      <c r="D300" s="3"/>
    </row>
    <row r="301" spans="1:4">
      <c r="A301" s="14"/>
      <c r="B301" s="3"/>
      <c r="C301" s="3"/>
      <c r="D301" s="3"/>
    </row>
    <row r="302" spans="1:4">
      <c r="A302" s="14"/>
      <c r="B302" s="3"/>
      <c r="C302" s="3"/>
      <c r="D302" s="3"/>
    </row>
    <row r="303" spans="1:4">
      <c r="A303" s="14"/>
      <c r="B303" s="3"/>
      <c r="C303" s="3"/>
      <c r="D303" s="3"/>
    </row>
    <row r="304" spans="1:4">
      <c r="A304" s="14"/>
      <c r="B304" s="3"/>
      <c r="C304" s="3"/>
      <c r="D304" s="3"/>
    </row>
    <row r="305" spans="1:4">
      <c r="A305" s="14"/>
      <c r="B305" s="3"/>
      <c r="C305" s="3"/>
      <c r="D305" s="3"/>
    </row>
    <row r="306" spans="1:4">
      <c r="A306" s="14"/>
      <c r="B306" s="3"/>
      <c r="C306" s="3"/>
      <c r="D306" s="3"/>
    </row>
    <row r="307" spans="1:4">
      <c r="A307" s="14"/>
      <c r="B307" s="3"/>
      <c r="C307" s="3"/>
      <c r="D307" s="3"/>
    </row>
    <row r="308" spans="1:4">
      <c r="A308" s="14"/>
      <c r="B308" s="3"/>
      <c r="C308" s="3"/>
      <c r="D308" s="3"/>
    </row>
    <row r="309" spans="1:4">
      <c r="A309" s="14"/>
      <c r="B309" s="3"/>
      <c r="C309" s="3"/>
      <c r="D309" s="3"/>
    </row>
    <row r="310" spans="1:4">
      <c r="A310" s="14"/>
      <c r="B310" s="3"/>
      <c r="C310" s="3"/>
      <c r="D310" s="3"/>
    </row>
    <row r="311" spans="1:4">
      <c r="A311" s="14"/>
      <c r="B311" s="3"/>
      <c r="C311" s="3"/>
      <c r="D311" s="3"/>
    </row>
    <row r="312" spans="1:4">
      <c r="A312" s="14"/>
      <c r="B312" s="3"/>
      <c r="C312" s="3"/>
      <c r="D312" s="3"/>
    </row>
    <row r="313" spans="1:4">
      <c r="A313" s="14"/>
      <c r="B313" s="3"/>
      <c r="C313" s="3"/>
      <c r="D313" s="3"/>
    </row>
    <row r="314" spans="1:4">
      <c r="A314" s="14"/>
      <c r="B314" s="3"/>
      <c r="C314" s="3"/>
      <c r="D314" s="3"/>
    </row>
    <row r="315" spans="1:4">
      <c r="A315" s="14"/>
      <c r="B315" s="3"/>
      <c r="C315" s="3"/>
      <c r="D315" s="3"/>
    </row>
    <row r="316" spans="1:4">
      <c r="A316" s="14"/>
      <c r="B316" s="3"/>
      <c r="C316" s="3"/>
      <c r="D316" s="3"/>
    </row>
    <row r="317" spans="1:4">
      <c r="A317" s="14"/>
      <c r="B317" s="3"/>
      <c r="C317" s="3"/>
      <c r="D317" s="3"/>
    </row>
    <row r="318" spans="1:4">
      <c r="A318" s="14"/>
      <c r="B318" s="3"/>
      <c r="C318" s="3"/>
      <c r="D318" s="3"/>
    </row>
    <row r="319" spans="1:4">
      <c r="A319" s="14"/>
      <c r="B319" s="3"/>
      <c r="C319" s="3"/>
      <c r="D319" s="3"/>
    </row>
    <row r="320" spans="1:4">
      <c r="A320" s="14"/>
      <c r="B320" s="3"/>
      <c r="C320" s="3"/>
      <c r="D320" s="3"/>
    </row>
    <row r="321" spans="1:4">
      <c r="A321" s="14"/>
      <c r="B321" s="3"/>
      <c r="C321" s="3"/>
      <c r="D321" s="3"/>
    </row>
    <row r="322" spans="1:4">
      <c r="A322" s="14"/>
      <c r="B322" s="3"/>
      <c r="C322" s="3"/>
      <c r="D322" s="3"/>
    </row>
  </sheetData>
  <mergeCells count="38">
    <mergeCell ref="B29:E29"/>
    <mergeCell ref="B26:G26"/>
    <mergeCell ref="C114:E114"/>
    <mergeCell ref="G114:I114"/>
    <mergeCell ref="A42:I42"/>
    <mergeCell ref="C113:E113"/>
    <mergeCell ref="G113:I113"/>
    <mergeCell ref="A79:I79"/>
    <mergeCell ref="A103:B103"/>
    <mergeCell ref="A89:I89"/>
    <mergeCell ref="A73:I73"/>
    <mergeCell ref="A52:I52"/>
    <mergeCell ref="B34:E34"/>
    <mergeCell ref="B35:F35"/>
    <mergeCell ref="B30:G30"/>
    <mergeCell ref="A41:I41"/>
    <mergeCell ref="B31:E31"/>
    <mergeCell ref="F38:I38"/>
    <mergeCell ref="A38:A39"/>
    <mergeCell ref="B38:B39"/>
    <mergeCell ref="E38:E39"/>
    <mergeCell ref="C38:C39"/>
    <mergeCell ref="D38:D39"/>
    <mergeCell ref="B32:E32"/>
    <mergeCell ref="B33:G33"/>
    <mergeCell ref="H22:I22"/>
    <mergeCell ref="H25:I25"/>
    <mergeCell ref="A24:I24"/>
    <mergeCell ref="B27:E27"/>
    <mergeCell ref="B28:E28"/>
    <mergeCell ref="B25:E25"/>
    <mergeCell ref="F11:I11"/>
    <mergeCell ref="F12:I12"/>
    <mergeCell ref="F4:I4"/>
    <mergeCell ref="F5:I5"/>
    <mergeCell ref="F6:I6"/>
    <mergeCell ref="F7:I7"/>
    <mergeCell ref="F8:I8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60" orientation="landscape" r:id="rId1"/>
  <headerFooter alignWithMargins="0"/>
  <rowBreaks count="2" manualBreakCount="2">
    <brk id="36" max="16383" man="1"/>
    <brk id="7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</vt:lpstr>
      <vt:lpstr>'I. Фін план'!Заголовки_для_печати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2022-08-11T12:30:12Z</cp:lastPrinted>
  <dcterms:created xsi:type="dcterms:W3CDTF">2003-03-13T16:00:22Z</dcterms:created>
  <dcterms:modified xsi:type="dcterms:W3CDTF">2022-08-18T11:40:56Z</dcterms:modified>
</cp:coreProperties>
</file>