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 tabRatio="837"/>
  </bookViews>
  <sheets>
    <sheet name="I. Фін план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план'!$38:$40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план'!$A$1:$I$119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20" l="1"/>
  <c r="G45" i="20"/>
  <c r="H45" i="20"/>
  <c r="I45" i="20"/>
  <c r="F45" i="20"/>
  <c r="C105" i="20" l="1"/>
  <c r="G82" i="20" l="1"/>
  <c r="H82" i="20"/>
  <c r="I82" i="20"/>
  <c r="F82" i="20"/>
  <c r="G80" i="20"/>
  <c r="H80" i="20"/>
  <c r="I80" i="20"/>
  <c r="F80" i="20"/>
  <c r="E79" i="20"/>
  <c r="G79" i="20"/>
  <c r="H79" i="20"/>
  <c r="I79" i="20"/>
  <c r="F79" i="20"/>
  <c r="F78" i="20"/>
  <c r="E46" i="20"/>
  <c r="E47" i="20"/>
  <c r="E48" i="20"/>
  <c r="E49" i="20"/>
  <c r="E50" i="20"/>
  <c r="D106" i="20"/>
  <c r="D105" i="20"/>
  <c r="D82" i="20"/>
  <c r="D78" i="20"/>
  <c r="D77" i="20"/>
  <c r="D80" i="20"/>
  <c r="D79" i="20"/>
  <c r="D75" i="20"/>
  <c r="D63" i="20"/>
  <c r="E70" i="20"/>
  <c r="D51" i="20"/>
  <c r="E51" i="20"/>
  <c r="F51" i="20"/>
  <c r="G51" i="20"/>
  <c r="H51" i="20"/>
  <c r="I51" i="20"/>
  <c r="E80" i="20" l="1"/>
  <c r="D83" i="20"/>
  <c r="C77" i="20"/>
  <c r="D54" i="20"/>
  <c r="C54" i="20"/>
  <c r="C80" i="20"/>
  <c r="C79" i="20"/>
  <c r="F63" i="20" l="1"/>
  <c r="F77" i="20" s="1"/>
  <c r="G63" i="20"/>
  <c r="H63" i="20"/>
  <c r="I63" i="20"/>
  <c r="E44" i="20"/>
  <c r="G57" i="20"/>
  <c r="H57" i="20"/>
  <c r="I57" i="20"/>
  <c r="F57" i="20"/>
  <c r="G54" i="20" l="1"/>
  <c r="G105" i="20" s="1"/>
  <c r="H54" i="20"/>
  <c r="H105" i="20" s="1"/>
  <c r="I54" i="20"/>
  <c r="I105" i="20" s="1"/>
  <c r="F54" i="20" l="1"/>
  <c r="F105" i="20" s="1"/>
  <c r="E45" i="20"/>
  <c r="E60" i="20"/>
  <c r="E58" i="20"/>
  <c r="I78" i="20"/>
  <c r="H78" i="20"/>
  <c r="G78" i="20"/>
  <c r="F83" i="20"/>
  <c r="E73" i="20"/>
  <c r="C78" i="20"/>
  <c r="E72" i="20"/>
  <c r="C63" i="20"/>
  <c r="H75" i="20"/>
  <c r="I77" i="20"/>
  <c r="E104" i="20"/>
  <c r="C100" i="20"/>
  <c r="C95" i="20"/>
  <c r="C87" i="20"/>
  <c r="C85" i="20"/>
  <c r="G85" i="20"/>
  <c r="F85" i="20"/>
  <c r="H85" i="20"/>
  <c r="C51" i="20"/>
  <c r="E52" i="20"/>
  <c r="E57" i="20"/>
  <c r="E59" i="20"/>
  <c r="E61" i="20"/>
  <c r="E62" i="20"/>
  <c r="E65" i="20"/>
  <c r="E66" i="20"/>
  <c r="E68" i="20"/>
  <c r="E69" i="20"/>
  <c r="E71" i="20"/>
  <c r="E102" i="20"/>
  <c r="E103" i="20"/>
  <c r="E101" i="20"/>
  <c r="G100" i="20"/>
  <c r="H100" i="20"/>
  <c r="I100" i="20"/>
  <c r="F100" i="20"/>
  <c r="E97" i="20"/>
  <c r="E98" i="20"/>
  <c r="E99" i="20"/>
  <c r="E96" i="20"/>
  <c r="G95" i="20"/>
  <c r="H95" i="20"/>
  <c r="I95" i="20"/>
  <c r="F95" i="20"/>
  <c r="E86" i="20"/>
  <c r="I85" i="20"/>
  <c r="E93" i="20"/>
  <c r="E92" i="20"/>
  <c r="E91" i="20"/>
  <c r="E90" i="20"/>
  <c r="E88" i="20"/>
  <c r="E64" i="20"/>
  <c r="E67" i="20"/>
  <c r="F75" i="20"/>
  <c r="I75" i="20"/>
  <c r="E56" i="20"/>
  <c r="H77" i="20"/>
  <c r="E85" i="20" l="1"/>
  <c r="C75" i="20"/>
  <c r="C106" i="20" s="1"/>
  <c r="C83" i="20"/>
  <c r="G89" i="20"/>
  <c r="G87" i="20" s="1"/>
  <c r="F89" i="20"/>
  <c r="I89" i="20"/>
  <c r="I87" i="20" s="1"/>
  <c r="I106" i="20" s="1"/>
  <c r="H89" i="20"/>
  <c r="H87" i="20" s="1"/>
  <c r="H106" i="20" s="1"/>
  <c r="E95" i="20"/>
  <c r="E54" i="20"/>
  <c r="H83" i="20"/>
  <c r="I83" i="20"/>
  <c r="E78" i="20"/>
  <c r="E82" i="20"/>
  <c r="G77" i="20"/>
  <c r="E100" i="20"/>
  <c r="E63" i="20"/>
  <c r="G75" i="20"/>
  <c r="E75" i="20" s="1"/>
  <c r="G106" i="20" l="1"/>
  <c r="G83" i="20"/>
  <c r="E83" i="20" s="1"/>
  <c r="E77" i="20"/>
  <c r="E89" i="20"/>
  <c r="F87" i="20"/>
  <c r="F106" i="20" s="1"/>
  <c r="I107" i="20"/>
  <c r="H107" i="20"/>
  <c r="G107" i="20"/>
  <c r="E87" i="20" l="1"/>
  <c r="E106" i="20"/>
  <c r="E53" i="20" l="1"/>
  <c r="E105" i="20" l="1"/>
  <c r="F107" i="20" l="1"/>
  <c r="E107" i="20" s="1"/>
</calcChain>
</file>

<file path=xl/sharedStrings.xml><?xml version="1.0" encoding="utf-8"?>
<sst xmlns="http://schemas.openxmlformats.org/spreadsheetml/2006/main" count="143" uniqueCount="137">
  <si>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</si>
  <si>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</si>
  <si>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</si>
  <si>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</si>
  <si>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</si>
  <si>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</si>
  <si>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</si>
  <si>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</si>
  <si>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</si>
  <si>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</si>
  <si>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</si>
  <si>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</si>
  <si>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</si>
  <si>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Форма власності</t>
  </si>
  <si>
    <t>придбання (виготовлення) інших необоротних матеріальних активів</t>
  </si>
  <si>
    <t>Факт минулого року</t>
  </si>
  <si>
    <t>модернізація, модифікація (добудова, дообладнання, реконструкція) основних засобів</t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</si>
  <si>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</si>
  <si>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</si>
  <si>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</si>
  <si>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</si>
  <si>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</si>
  <si>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</si>
  <si>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</si>
  <si>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</si>
  <si>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</si>
  <si>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</si>
  <si>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</si>
  <si>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</si>
  <si>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</si>
  <si>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</si>
  <si>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</si>
  <si>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</si>
  <si>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</si>
  <si>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Інші витрати (розшифрувати)</t>
  </si>
  <si>
    <t>Керівник</t>
  </si>
  <si>
    <t>Х</t>
  </si>
  <si>
    <t>Плановий рік  (усього)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</si>
  <si>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</si>
  <si>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</si>
  <si>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</si>
  <si>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</si>
  <si>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</si>
  <si>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</si>
  <si>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з місцевого бюджету за цільовими програмами, у тому числі:</t>
  </si>
  <si>
    <t>тис. грн.</t>
  </si>
  <si>
    <t>Капітальні інвестиції, усього, у тому числі:</t>
  </si>
  <si>
    <t>Доходи і витрати від операційної діяльності (деталізація)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</si>
  <si>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</si>
  <si>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</si>
  <si>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</si>
  <si>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</si>
  <si>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</si>
  <si>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</si>
  <si>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1.01</t>
  </si>
  <si>
    <t>на 1.04</t>
  </si>
  <si>
    <t>Податкова заборгованість</t>
  </si>
  <si>
    <t>"____" ___________ 20___ р.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</si>
  <si>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</si>
  <si>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</si>
  <si>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</si>
  <si>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</si>
  <si>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</si>
  <si>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</si>
  <si>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</si>
  <si>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</si>
  <si>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</si>
  <si>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</si>
  <si>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</si>
  <si>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</si>
  <si>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</si>
  <si>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</si>
  <si>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</si>
  <si>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</si>
  <si>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</si>
  <si>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</si>
  <si>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</si>
  <si>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</si>
  <si>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</si>
  <si>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</si>
  <si>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</si>
  <si>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Оплата комунальних послуг та енергоносіїв, в тому числі:</t>
  </si>
  <si>
    <t>Соціальне забезпечення</t>
  </si>
  <si>
    <t>Інші поточні видатки</t>
  </si>
  <si>
    <t>Разом (сума рядків 200 - 320)</t>
  </si>
  <si>
    <t>*Розшифрувати за напрямками витрат, які несе підприємство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</si>
  <si>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</si>
  <si>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</si>
  <si>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</si>
  <si>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операційні витрати (розшифрувати*)</t>
  </si>
  <si>
    <t>ІІ. Елементи операційних витрат</t>
  </si>
  <si>
    <t>Матеріальні затрати</t>
  </si>
  <si>
    <t>Витрати на оплату праці</t>
  </si>
  <si>
    <t>Витрати</t>
  </si>
  <si>
    <t>Відрахування на соціальні заходи</t>
  </si>
  <si>
    <t>Інші операційні витрати</t>
  </si>
  <si>
    <t>Разом (сума рядків 400 - 440)</t>
  </si>
  <si>
    <t>Дебіторська заборгованість</t>
  </si>
  <si>
    <t>Кредиторська заборгованість</t>
  </si>
  <si>
    <t>комунальна</t>
  </si>
  <si>
    <t>86.10</t>
  </si>
  <si>
    <t>Охорона здоров'я</t>
  </si>
  <si>
    <t>Діяльність лікарняних закладів</t>
  </si>
  <si>
    <t xml:space="preserve">Орган управління   </t>
  </si>
  <si>
    <t>Фінансовий план поточного року</t>
  </si>
  <si>
    <t xml:space="preserve">      "____" _______________ 20___ р.</t>
  </si>
  <si>
    <t xml:space="preserve">                          "ПОГОДЖЕНО"</t>
  </si>
  <si>
    <t>Одиниця виміру</t>
  </si>
  <si>
    <t xml:space="preserve">Сторожинецької  міської ради                                 </t>
  </si>
  <si>
    <t>Директор КНП "Сторожинецька БЛІЛ"</t>
  </si>
  <si>
    <t>Олександр  ВОЙЦЕХОВСЬКИЙ</t>
  </si>
  <si>
    <t>0 2005869</t>
  </si>
  <si>
    <t xml:space="preserve">КОМУНАЛЬНЕ НЕКОМЕРЦІЙНЕ ПІДПРИЄМСТВО "Сторожинецька багатопрофільна лікарня інтенсивного лікування"  Сторожинецької міської ради  Чернівецького району Чернівецької області </t>
  </si>
  <si>
    <t>Сторожинецька  міська рада</t>
  </si>
  <si>
    <t>Олександр ВОЙЦЕХОВСЬКИЙ</t>
  </si>
  <si>
    <t xml:space="preserve"> Директор КНП "Сторожинецька БЛІЛ"</t>
  </si>
  <si>
    <t xml:space="preserve">Голова </t>
  </si>
  <si>
    <t xml:space="preserve">                                                    Ігор МАТЕЙЧУК</t>
  </si>
  <si>
    <t>вул. Видинівського, 22, м. Сторожинець, Чернівецька  обл., 59000</t>
  </si>
  <si>
    <t>03735-2-15-88-; 03735-2-10-51</t>
  </si>
  <si>
    <t xml:space="preserve"> </t>
  </si>
  <si>
    <r>
      <t>ФІНАНСОВИЙ ПЛАН ПІДПРИЄМСТВА НА</t>
    </r>
    <r>
      <rPr>
        <b/>
        <u/>
        <sz val="16"/>
        <rFont val="Times New Roman"/>
        <family val="1"/>
        <charset val="204"/>
      </rPr>
      <t xml:space="preserve"> 2025</t>
    </r>
    <r>
      <rPr>
        <b/>
        <sz val="16"/>
        <rFont val="Times New Roman"/>
        <family val="1"/>
        <charset val="204"/>
      </rPr>
      <t xml:space="preserve"> рік</t>
    </r>
  </si>
  <si>
    <t>Амортизація</t>
  </si>
  <si>
    <t>Дохід (виручка) від реалізації продукції (товарів, робіт, послуг) ПМГ</t>
  </si>
  <si>
    <t>Міська програма "Підтримки сталого функціонування КНП "Сторожинецька БЛІЛ "</t>
  </si>
  <si>
    <t>Державний бюджет (в тому числі централізовані закупівлі, тощо)</t>
  </si>
  <si>
    <t>Благодійні надходження</t>
  </si>
  <si>
    <t>Гуманітарна допомога</t>
  </si>
  <si>
    <t>Гранди та участь в загально державних програмах підтримки закладів соціальної сфери</t>
  </si>
  <si>
    <t>Дохід від реалізації послуг (платні послуги та інші)</t>
  </si>
  <si>
    <t>Окремі заходи по реалізації державних (регіональних) програм, не віднесені до заходів розвитку</t>
  </si>
  <si>
    <t>Вартість основних засобів (відображається у звіті)</t>
  </si>
  <si>
    <t>Разом (сума рядків 100-132)</t>
  </si>
  <si>
    <t>ЗАТВЕРДЖЕНО</t>
  </si>
  <si>
    <t>рішення XLIII позачергової сесії</t>
  </si>
  <si>
    <t>Сторожинецької міської ради VIII скликання</t>
  </si>
  <si>
    <t>від 11.10.2024 року  № 246 - 43/2024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</si>
</sst>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_₴_-;\-* #,##0.00\ _₴_-;_-* &quot;-&quot;??\ 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_-* #,##0.00_₴_-;\-* #,##0.00_₴_-;_-* &quot;-&quot;??_₴_-;_-@_-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-* #,##0.0\ _₴_-;\-* #,##0.0\ _₴_-;_-* &quot;-&quot;?\ _₴_-;_-@_-"/>
    <numFmt numFmtId="178" formatCode="_-* #,##0.0\ _г_р_н_._-;\-* #,##0.0\ _г_р_н_._-;_-* &quot;-&quot;??\ _г_р_н_._-;_-@_-"/>
  </numFmts>
  <fonts count="7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u/>
      <sz val="16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8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1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2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3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6" fontId="63" fillId="22" borderId="12" applyFill="0" applyBorder="0">
      <alignment horizontal="center" vertical="center" wrapText="1"/>
      <protection locked="0"/>
    </xf>
    <xf numFmtId="171" fontId="64" fillId="0" borderId="0">
      <alignment wrapText="1"/>
    </xf>
    <xf numFmtId="171" fontId="31" fillId="0" borderId="0">
      <alignment wrapText="1"/>
    </xf>
  </cellStyleXfs>
  <cellXfs count="109">
    <xf numFmtId="0" fontId="0" fillId="0" borderId="0" xfId="0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170" fontId="6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0" fontId="5" fillId="0" borderId="0" xfId="0" applyNumberFormat="1" applyFont="1" applyAlignment="1">
      <alignment horizontal="right" vertical="center" wrapText="1"/>
    </xf>
    <xf numFmtId="170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173" fontId="5" fillId="0" borderId="0" xfId="0" applyNumberFormat="1" applyFont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15" xfId="0" applyFont="1" applyBorder="1" applyAlignment="1">
      <alignment horizontal="left" vertical="center" wrapText="1"/>
    </xf>
    <xf numFmtId="0" fontId="65" fillId="0" borderId="15" xfId="0" applyFont="1" applyBorder="1" applyAlignment="1">
      <alignment vertical="center"/>
    </xf>
    <xf numFmtId="0" fontId="65" fillId="0" borderId="16" xfId="0" applyFont="1" applyBorder="1" applyAlignment="1">
      <alignment vertical="center"/>
    </xf>
    <xf numFmtId="0" fontId="65" fillId="0" borderId="3" xfId="0" applyFont="1" applyBorder="1" applyAlignment="1">
      <alignment vertical="center"/>
    </xf>
    <xf numFmtId="0" fontId="65" fillId="0" borderId="15" xfId="0" applyFont="1" applyBorder="1" applyAlignment="1">
      <alignment vertical="center" wrapText="1"/>
    </xf>
    <xf numFmtId="0" fontId="65" fillId="0" borderId="16" xfId="0" applyFont="1" applyBorder="1" applyAlignment="1">
      <alignment vertical="center" wrapText="1"/>
    </xf>
    <xf numFmtId="0" fontId="65" fillId="0" borderId="17" xfId="0" applyFont="1" applyBorder="1" applyAlignment="1">
      <alignment vertical="center" wrapText="1"/>
    </xf>
    <xf numFmtId="0" fontId="65" fillId="0" borderId="18" xfId="0" applyFont="1" applyBorder="1" applyAlignment="1">
      <alignment vertical="center"/>
    </xf>
    <xf numFmtId="0" fontId="65" fillId="0" borderId="14" xfId="0" applyFont="1" applyBorder="1" applyAlignment="1">
      <alignment horizontal="left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3" xfId="0" applyFont="1" applyBorder="1" applyAlignment="1">
      <alignment vertical="center" wrapText="1"/>
    </xf>
    <xf numFmtId="0" fontId="66" fillId="0" borderId="15" xfId="0" applyFont="1" applyBorder="1" applyAlignment="1">
      <alignment horizontal="left" vertical="center" wrapText="1"/>
    </xf>
    <xf numFmtId="0" fontId="65" fillId="0" borderId="16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/>
    </xf>
    <xf numFmtId="178" fontId="7" fillId="0" borderId="0" xfId="346" applyNumberFormat="1" applyFont="1" applyFill="1" applyBorder="1" applyAlignment="1">
      <alignment horizontal="right" wrapText="1"/>
    </xf>
    <xf numFmtId="178" fontId="69" fillId="0" borderId="0" xfId="346" applyNumberFormat="1" applyFont="1" applyFill="1" applyBorder="1" applyAlignment="1">
      <alignment horizontal="right" wrapText="1"/>
    </xf>
    <xf numFmtId="164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28" borderId="0" xfId="0" applyFont="1" applyFill="1" applyAlignment="1">
      <alignment vertical="center"/>
    </xf>
    <xf numFmtId="0" fontId="71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3" fillId="0" borderId="0" xfId="0" applyFont="1" applyAlignment="1">
      <alignment vertical="center"/>
    </xf>
    <xf numFmtId="178" fontId="74" fillId="0" borderId="0" xfId="346" applyNumberFormat="1" applyFont="1" applyFill="1" applyBorder="1" applyAlignment="1">
      <alignment horizontal="right" wrapText="1"/>
    </xf>
    <xf numFmtId="2" fontId="73" fillId="0" borderId="0" xfId="0" applyNumberFormat="1" applyFont="1" applyAlignment="1">
      <alignment vertical="center"/>
    </xf>
    <xf numFmtId="164" fontId="73" fillId="0" borderId="0" xfId="0" applyNumberFormat="1" applyFont="1" applyAlignment="1">
      <alignment vertical="center"/>
    </xf>
    <xf numFmtId="177" fontId="73" fillId="0" borderId="0" xfId="0" applyNumberFormat="1" applyFont="1" applyAlignment="1">
      <alignment vertical="center"/>
    </xf>
    <xf numFmtId="0" fontId="73" fillId="28" borderId="0" xfId="0" applyFont="1" applyFill="1" applyAlignment="1">
      <alignment vertical="center"/>
    </xf>
    <xf numFmtId="178" fontId="75" fillId="28" borderId="0" xfId="346" applyNumberFormat="1" applyFont="1" applyFill="1" applyBorder="1" applyAlignment="1">
      <alignment horizontal="right" wrapText="1"/>
    </xf>
    <xf numFmtId="2" fontId="73" fillId="28" borderId="0" xfId="0" applyNumberFormat="1" applyFont="1" applyFill="1" applyAlignment="1">
      <alignment vertical="center"/>
    </xf>
    <xf numFmtId="164" fontId="73" fillId="28" borderId="0" xfId="0" applyNumberFormat="1" applyFont="1" applyFill="1" applyAlignment="1">
      <alignment vertical="center"/>
    </xf>
    <xf numFmtId="177" fontId="73" fillId="28" borderId="0" xfId="0" applyNumberFormat="1" applyFont="1" applyFill="1" applyAlignment="1">
      <alignment vertical="center"/>
    </xf>
    <xf numFmtId="2" fontId="5" fillId="29" borderId="3" xfId="0" applyNumberFormat="1" applyFont="1" applyFill="1" applyBorder="1" applyAlignment="1">
      <alignment horizontal="center" vertical="center" wrapText="1"/>
    </xf>
    <xf numFmtId="2" fontId="4" fillId="29" borderId="15" xfId="0" applyNumberFormat="1" applyFont="1" applyFill="1" applyBorder="1" applyAlignment="1">
      <alignment horizontal="center" vertical="center" wrapText="1"/>
    </xf>
    <xf numFmtId="2" fontId="4" fillId="29" borderId="3" xfId="0" applyNumberFormat="1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left" vertical="center" wrapText="1"/>
    </xf>
    <xf numFmtId="0" fontId="5" fillId="29" borderId="3" xfId="0" applyFont="1" applyFill="1" applyBorder="1" applyAlignment="1">
      <alignment horizontal="center" vertical="center"/>
    </xf>
    <xf numFmtId="0" fontId="5" fillId="29" borderId="3" xfId="0" quotePrefix="1" applyFont="1" applyFill="1" applyBorder="1" applyAlignment="1">
      <alignment horizontal="center" vertical="center"/>
    </xf>
    <xf numFmtId="0" fontId="6" fillId="29" borderId="3" xfId="0" applyFont="1" applyFill="1" applyBorder="1" applyAlignment="1">
      <alignment horizontal="left" vertical="center" wrapText="1"/>
    </xf>
    <xf numFmtId="0" fontId="6" fillId="29" borderId="3" xfId="0" applyFont="1" applyFill="1" applyBorder="1" applyAlignment="1">
      <alignment horizontal="center" vertical="center"/>
    </xf>
    <xf numFmtId="0" fontId="76" fillId="29" borderId="14" xfId="0" applyFont="1" applyFill="1" applyBorder="1" applyAlignment="1">
      <alignment horizontal="left" vertical="center" wrapText="1"/>
    </xf>
    <xf numFmtId="0" fontId="76" fillId="29" borderId="15" xfId="0" applyFont="1" applyFill="1" applyBorder="1" applyAlignment="1">
      <alignment horizontal="center" vertical="center"/>
    </xf>
    <xf numFmtId="0" fontId="65" fillId="0" borderId="15" xfId="0" applyFont="1" applyBorder="1" applyAlignment="1">
      <alignment horizontal="left" vertical="center" wrapText="1"/>
    </xf>
    <xf numFmtId="0" fontId="65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70" fontId="5" fillId="0" borderId="0" xfId="0" applyNumberFormat="1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6" fillId="0" borderId="15" xfId="0" applyFont="1" applyBorder="1" applyAlignment="1">
      <alignment horizontal="left" vertical="center" wrapText="1"/>
    </xf>
    <xf numFmtId="0" fontId="66" fillId="0" borderId="16" xfId="0" applyFont="1" applyBorder="1" applyAlignment="1">
      <alignment horizontal="left" vertical="center" wrapText="1"/>
    </xf>
    <xf numFmtId="0" fontId="65" fillId="0" borderId="14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5" fillId="0" borderId="0" xfId="0" applyFont="1" applyAlignment="1">
      <alignment vertical="center"/>
    </xf>
    <xf numFmtId="0" fontId="65" fillId="0" borderId="13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65" fillId="0" borderId="0" xfId="0" applyFont="1" applyAlignment="1">
      <alignment horizontal="center" vertical="center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A327"/>
  <sheetViews>
    <sheetView tabSelected="1" view="pageBreakPreview" zoomScale="75" zoomScaleNormal="75" zoomScaleSheetLayoutView="75" workbookViewId="0">
      <selection activeCell="F13" sqref="F13:I13"/>
    </sheetView>
  </sheetViews>
  <sheetFormatPr defaultColWidth="9.140625" defaultRowHeight="18.75"/>
  <cols>
    <col min="1" max="1" width="93.140625" style="2" customWidth="1"/>
    <col min="2" max="2" width="17.85546875" style="12" customWidth="1"/>
    <col min="3" max="3" width="16.5703125" style="12" customWidth="1"/>
    <col min="4" max="4" width="16.85546875" style="12" customWidth="1"/>
    <col min="5" max="5" width="17.42578125" style="2" customWidth="1"/>
    <col min="6" max="9" width="16.28515625" style="2" customWidth="1"/>
    <col min="10" max="10" width="9.140625" style="2"/>
    <col min="11" max="11" width="18.28515625" style="2" customWidth="1"/>
    <col min="12" max="12" width="16.28515625" style="2" customWidth="1"/>
    <col min="13" max="13" width="16.5703125" style="2" bestFit="1" customWidth="1"/>
    <col min="14" max="14" width="15.7109375" style="2" customWidth="1"/>
    <col min="15" max="15" width="16.5703125" style="2" bestFit="1" customWidth="1"/>
    <col min="16" max="16" width="13.7109375" style="2" bestFit="1" customWidth="1"/>
    <col min="17" max="17" width="9.140625" style="2"/>
    <col min="18" max="18" width="15.5703125" style="2" bestFit="1" customWidth="1"/>
    <col min="19" max="16384" width="9.140625" style="2"/>
  </cols>
  <sheetData>
    <row r="1" spans="1:9" ht="20.25">
      <c r="A1" s="28"/>
      <c r="B1" s="27"/>
      <c r="C1" s="27"/>
      <c r="D1" s="27"/>
      <c r="E1" s="28"/>
      <c r="F1" s="28"/>
      <c r="G1" s="28"/>
      <c r="H1" s="28"/>
      <c r="I1" s="28" t="s">
        <v>120</v>
      </c>
    </row>
    <row r="2" spans="1:9" ht="20.25">
      <c r="A2" s="28"/>
      <c r="B2" s="27"/>
      <c r="C2" s="27"/>
      <c r="D2" s="27"/>
      <c r="E2" s="28"/>
      <c r="F2" s="28"/>
      <c r="G2" s="28"/>
      <c r="H2" s="28"/>
      <c r="I2" s="28"/>
    </row>
    <row r="3" spans="1:9" ht="20.25">
      <c r="A3" s="28"/>
      <c r="B3" s="27"/>
      <c r="C3" s="27"/>
      <c r="D3" s="27"/>
      <c r="E3" s="28"/>
      <c r="F3" s="28"/>
      <c r="G3" s="28"/>
      <c r="H3" s="28"/>
      <c r="I3" s="28"/>
    </row>
    <row r="4" spans="1:9" ht="20.25">
      <c r="A4" s="56" t="s">
        <v>106</v>
      </c>
      <c r="B4" s="27"/>
      <c r="C4" s="27"/>
      <c r="D4" s="27"/>
      <c r="E4" s="28"/>
      <c r="F4" s="102" t="s">
        <v>133</v>
      </c>
      <c r="G4" s="103"/>
      <c r="H4" s="103"/>
      <c r="I4" s="103"/>
    </row>
    <row r="5" spans="1:9" ht="20.25" hidden="1">
      <c r="A5" s="56" t="s">
        <v>116</v>
      </c>
      <c r="B5" s="27"/>
      <c r="C5" s="27"/>
      <c r="D5" s="27"/>
      <c r="E5" s="28"/>
      <c r="F5" s="100" t="s">
        <v>109</v>
      </c>
      <c r="G5" s="104"/>
      <c r="H5" s="104"/>
      <c r="I5" s="104"/>
    </row>
    <row r="6" spans="1:9" ht="20.25" hidden="1">
      <c r="A6" s="56" t="s">
        <v>108</v>
      </c>
      <c r="B6" s="27"/>
      <c r="C6" s="27"/>
      <c r="D6" s="27"/>
      <c r="E6" s="28"/>
      <c r="F6" s="105"/>
      <c r="G6" s="104"/>
      <c r="H6" s="104"/>
      <c r="I6" s="104"/>
    </row>
    <row r="7" spans="1:9" ht="30" hidden="1" customHeight="1">
      <c r="A7" s="57" t="s">
        <v>117</v>
      </c>
      <c r="B7" s="27"/>
      <c r="C7" s="27"/>
      <c r="D7" s="27"/>
      <c r="E7" s="28"/>
      <c r="F7" s="106" t="s">
        <v>110</v>
      </c>
      <c r="G7" s="107"/>
      <c r="H7" s="107"/>
      <c r="I7" s="107"/>
    </row>
    <row r="8" spans="1:9" ht="24" hidden="1" customHeight="1">
      <c r="A8" s="56" t="s">
        <v>105</v>
      </c>
      <c r="B8" s="27"/>
      <c r="C8" s="27"/>
      <c r="D8" s="27"/>
      <c r="E8" s="28"/>
      <c r="F8" s="108" t="s">
        <v>57</v>
      </c>
      <c r="G8" s="104"/>
      <c r="H8" s="104"/>
      <c r="I8" s="104"/>
    </row>
    <row r="9" spans="1:9" ht="20.25" hidden="1">
      <c r="A9" s="58"/>
      <c r="B9" s="27"/>
      <c r="C9" s="27"/>
      <c r="D9" s="27"/>
      <c r="E9" s="28"/>
      <c r="F9" s="28"/>
      <c r="G9" s="28"/>
      <c r="H9" s="28"/>
      <c r="I9" s="28"/>
    </row>
    <row r="10" spans="1:9" ht="20.25" hidden="1">
      <c r="A10" s="28"/>
      <c r="B10" s="27"/>
      <c r="C10" s="27"/>
      <c r="D10" s="27"/>
      <c r="E10" s="28"/>
      <c r="F10" s="28"/>
      <c r="G10" s="28"/>
      <c r="H10" s="28"/>
      <c r="I10" s="28"/>
    </row>
    <row r="11" spans="1:9" ht="20.25">
      <c r="A11" s="28"/>
      <c r="B11" s="27"/>
      <c r="C11" s="27"/>
      <c r="D11" s="27"/>
      <c r="E11" s="28"/>
      <c r="F11" s="100" t="s">
        <v>134</v>
      </c>
      <c r="G11" s="100"/>
      <c r="H11" s="100"/>
      <c r="I11" s="100"/>
    </row>
    <row r="12" spans="1:9" ht="20.25">
      <c r="A12" s="28"/>
      <c r="B12" s="27"/>
      <c r="C12" s="27"/>
      <c r="D12" s="27"/>
      <c r="E12" s="28"/>
      <c r="F12" s="100" t="s">
        <v>135</v>
      </c>
      <c r="G12" s="100"/>
      <c r="H12" s="100"/>
      <c r="I12" s="100"/>
    </row>
    <row r="13" spans="1:9" ht="20.25">
      <c r="A13" s="28"/>
      <c r="B13" s="27"/>
      <c r="C13" s="27"/>
      <c r="D13" s="27"/>
      <c r="E13" s="28"/>
      <c r="F13" s="100" t="s">
        <v>136</v>
      </c>
      <c r="G13" s="101"/>
      <c r="H13" s="101"/>
      <c r="I13" s="101"/>
    </row>
    <row r="14" spans="1:9" ht="20.25">
      <c r="A14" s="28"/>
      <c r="B14" s="27"/>
      <c r="C14" s="27"/>
      <c r="D14" s="27"/>
      <c r="E14" s="28"/>
      <c r="F14" s="27"/>
      <c r="G14" s="27"/>
      <c r="H14" s="27"/>
      <c r="I14" s="27"/>
    </row>
    <row r="15" spans="1:9" ht="20.25">
      <c r="A15" s="28"/>
      <c r="B15" s="27"/>
      <c r="C15" s="27"/>
      <c r="D15" s="27"/>
      <c r="E15" s="28"/>
      <c r="F15" s="27"/>
      <c r="G15" s="27"/>
      <c r="H15" s="27"/>
      <c r="I15" s="27"/>
    </row>
    <row r="16" spans="1:9" ht="20.25">
      <c r="A16" s="28"/>
      <c r="B16" s="27"/>
      <c r="C16" s="27"/>
      <c r="D16" s="27"/>
      <c r="E16" s="28"/>
      <c r="F16" s="27"/>
      <c r="G16" s="27"/>
      <c r="H16" s="27"/>
      <c r="I16" s="27"/>
    </row>
    <row r="17" spans="1:9" ht="20.25">
      <c r="A17" s="28"/>
      <c r="B17" s="27"/>
      <c r="C17" s="27"/>
      <c r="D17" s="27"/>
      <c r="E17" s="28"/>
      <c r="F17" s="28"/>
      <c r="G17" s="28"/>
      <c r="H17" s="28"/>
      <c r="I17" s="28"/>
    </row>
    <row r="18" spans="1:9" ht="20.25">
      <c r="A18" s="28"/>
      <c r="B18" s="27"/>
      <c r="C18" s="27"/>
      <c r="D18" s="27"/>
      <c r="E18" s="28"/>
      <c r="F18" s="28"/>
      <c r="G18" s="28"/>
      <c r="H18" s="32" t="s">
        <v>39</v>
      </c>
      <c r="I18" s="38"/>
    </row>
    <row r="19" spans="1:9" ht="20.25">
      <c r="A19" s="28"/>
      <c r="B19" s="27"/>
      <c r="C19" s="27"/>
      <c r="D19" s="27"/>
      <c r="E19" s="28"/>
      <c r="F19" s="28"/>
      <c r="G19" s="28"/>
      <c r="H19" s="32" t="s">
        <v>40</v>
      </c>
      <c r="I19" s="38" t="s">
        <v>36</v>
      </c>
    </row>
    <row r="20" spans="1:9" ht="20.25">
      <c r="A20" s="28"/>
      <c r="B20" s="27"/>
      <c r="C20" s="27"/>
      <c r="D20" s="27"/>
      <c r="E20" s="28"/>
      <c r="F20" s="28"/>
      <c r="G20" s="28"/>
      <c r="H20" s="32" t="s">
        <v>41</v>
      </c>
      <c r="I20" s="38"/>
    </row>
    <row r="21" spans="1:9" ht="20.25">
      <c r="A21" s="28"/>
      <c r="B21" s="27"/>
      <c r="C21" s="27"/>
      <c r="D21" s="27"/>
      <c r="E21" s="28"/>
      <c r="F21" s="28"/>
      <c r="G21" s="28"/>
      <c r="H21" s="32" t="s">
        <v>42</v>
      </c>
      <c r="I21" s="38"/>
    </row>
    <row r="22" spans="1:9" ht="20.25">
      <c r="A22" s="28"/>
      <c r="B22" s="27"/>
      <c r="C22" s="27"/>
      <c r="D22" s="27"/>
      <c r="E22" s="28"/>
      <c r="F22" s="28"/>
      <c r="G22" s="28"/>
      <c r="H22" s="95" t="s">
        <v>43</v>
      </c>
      <c r="I22" s="96"/>
    </row>
    <row r="23" spans="1:9" ht="20.25">
      <c r="A23" s="28"/>
      <c r="B23" s="27"/>
      <c r="C23" s="27"/>
      <c r="D23" s="27"/>
      <c r="E23" s="28"/>
      <c r="F23" s="28"/>
      <c r="G23" s="28"/>
      <c r="H23" s="28"/>
      <c r="I23" s="28"/>
    </row>
    <row r="24" spans="1:9" ht="20.25">
      <c r="A24" s="98" t="s">
        <v>121</v>
      </c>
      <c r="B24" s="98"/>
      <c r="C24" s="98"/>
      <c r="D24" s="98"/>
      <c r="E24" s="98"/>
      <c r="F24" s="98"/>
      <c r="G24" s="98"/>
      <c r="H24" s="98"/>
      <c r="I24" s="98"/>
    </row>
    <row r="25" spans="1:9" ht="20.25">
      <c r="A25" s="28"/>
      <c r="B25" s="99"/>
      <c r="C25" s="99"/>
      <c r="D25" s="99"/>
      <c r="E25" s="99"/>
      <c r="F25" s="28"/>
      <c r="G25" s="28"/>
      <c r="H25" s="97" t="s">
        <v>30</v>
      </c>
      <c r="I25" s="97"/>
    </row>
    <row r="26" spans="1:9" ht="60.75" customHeight="1">
      <c r="A26" s="37" t="s">
        <v>8</v>
      </c>
      <c r="B26" s="81" t="s">
        <v>112</v>
      </c>
      <c r="C26" s="81"/>
      <c r="D26" s="81"/>
      <c r="E26" s="81"/>
      <c r="F26" s="81"/>
      <c r="G26" s="82"/>
      <c r="H26" s="32" t="s">
        <v>23</v>
      </c>
      <c r="I26" s="38" t="s">
        <v>111</v>
      </c>
    </row>
    <row r="27" spans="1:9" ht="32.25" customHeight="1">
      <c r="A27" s="37" t="s">
        <v>103</v>
      </c>
      <c r="B27" s="81" t="s">
        <v>113</v>
      </c>
      <c r="C27" s="81"/>
      <c r="D27" s="81"/>
      <c r="E27" s="81"/>
      <c r="F27" s="30"/>
      <c r="G27" s="31"/>
      <c r="H27" s="32" t="s">
        <v>22</v>
      </c>
      <c r="I27" s="38">
        <v>150</v>
      </c>
    </row>
    <row r="28" spans="1:9" ht="28.5" customHeight="1">
      <c r="A28" s="37" t="s">
        <v>10</v>
      </c>
      <c r="B28" s="81" t="s">
        <v>101</v>
      </c>
      <c r="C28" s="81"/>
      <c r="D28" s="81"/>
      <c r="E28" s="81"/>
      <c r="F28" s="30"/>
      <c r="G28" s="31"/>
      <c r="H28" s="32" t="s">
        <v>21</v>
      </c>
      <c r="I28" s="38">
        <v>74510100</v>
      </c>
    </row>
    <row r="29" spans="1:9" ht="30" customHeight="1">
      <c r="A29" s="37" t="s">
        <v>9</v>
      </c>
      <c r="B29" s="81" t="s">
        <v>102</v>
      </c>
      <c r="C29" s="81"/>
      <c r="D29" s="81"/>
      <c r="E29" s="81"/>
      <c r="F29" s="33"/>
      <c r="G29" s="34"/>
      <c r="H29" s="32" t="s">
        <v>4</v>
      </c>
      <c r="I29" s="38"/>
    </row>
    <row r="30" spans="1:9" ht="28.5" customHeight="1">
      <c r="A30" s="37" t="s">
        <v>107</v>
      </c>
      <c r="B30" s="81" t="s">
        <v>45</v>
      </c>
      <c r="C30" s="81"/>
      <c r="D30" s="81"/>
      <c r="E30" s="81"/>
      <c r="F30" s="81"/>
      <c r="G30" s="82"/>
      <c r="H30" s="32" t="s">
        <v>3</v>
      </c>
      <c r="I30" s="38"/>
    </row>
    <row r="31" spans="1:9" ht="32.25" customHeight="1">
      <c r="A31" s="37" t="s">
        <v>13</v>
      </c>
      <c r="B31" s="81" t="s">
        <v>99</v>
      </c>
      <c r="C31" s="81"/>
      <c r="D31" s="81"/>
      <c r="E31" s="81"/>
      <c r="F31" s="33"/>
      <c r="G31" s="35"/>
      <c r="H31" s="36" t="s">
        <v>5</v>
      </c>
      <c r="I31" s="38" t="s">
        <v>100</v>
      </c>
    </row>
    <row r="32" spans="1:9" ht="32.25" customHeight="1">
      <c r="A32" s="37" t="s">
        <v>19</v>
      </c>
      <c r="B32" s="81">
        <v>530</v>
      </c>
      <c r="C32" s="81"/>
      <c r="D32" s="81"/>
      <c r="E32" s="81"/>
      <c r="F32" s="29"/>
      <c r="G32" s="40"/>
      <c r="H32" s="42"/>
      <c r="I32" s="41"/>
    </row>
    <row r="33" spans="1:13" ht="29.25" customHeight="1">
      <c r="A33" s="37" t="s">
        <v>6</v>
      </c>
      <c r="B33" s="81" t="s">
        <v>118</v>
      </c>
      <c r="C33" s="81"/>
      <c r="D33" s="81"/>
      <c r="E33" s="81"/>
      <c r="F33" s="93"/>
      <c r="G33" s="94"/>
      <c r="H33" s="42"/>
      <c r="I33" s="34"/>
    </row>
    <row r="34" spans="1:13" ht="31.5" customHeight="1">
      <c r="A34" s="37" t="s">
        <v>7</v>
      </c>
      <c r="B34" s="81" t="s">
        <v>119</v>
      </c>
      <c r="C34" s="81"/>
      <c r="D34" s="81"/>
      <c r="E34" s="81"/>
      <c r="F34" s="33"/>
      <c r="G34" s="33"/>
      <c r="H34" s="39"/>
      <c r="I34" s="34"/>
    </row>
    <row r="35" spans="1:13" ht="33" customHeight="1">
      <c r="A35" s="37" t="s">
        <v>35</v>
      </c>
      <c r="B35" s="81" t="s">
        <v>114</v>
      </c>
      <c r="C35" s="81"/>
      <c r="D35" s="81"/>
      <c r="E35" s="81"/>
      <c r="F35" s="81"/>
      <c r="G35" s="30"/>
      <c r="H35" s="32"/>
      <c r="I35" s="31"/>
    </row>
    <row r="37" spans="1:13">
      <c r="A37" s="17"/>
      <c r="B37" s="19"/>
      <c r="C37" s="17"/>
      <c r="D37" s="17"/>
      <c r="E37" s="17"/>
      <c r="F37" s="17"/>
      <c r="G37" s="17"/>
      <c r="H37" s="17"/>
      <c r="I37" s="17" t="s">
        <v>45</v>
      </c>
    </row>
    <row r="38" spans="1:13" ht="36" customHeight="1">
      <c r="A38" s="92" t="s">
        <v>31</v>
      </c>
      <c r="B38" s="91" t="s">
        <v>11</v>
      </c>
      <c r="C38" s="91" t="s">
        <v>15</v>
      </c>
      <c r="D38" s="91" t="s">
        <v>104</v>
      </c>
      <c r="E38" s="91" t="s">
        <v>37</v>
      </c>
      <c r="F38" s="91" t="s">
        <v>24</v>
      </c>
      <c r="G38" s="91"/>
      <c r="H38" s="91"/>
      <c r="I38" s="91"/>
    </row>
    <row r="39" spans="1:13" ht="61.5" customHeight="1">
      <c r="A39" s="92"/>
      <c r="B39" s="91"/>
      <c r="C39" s="91"/>
      <c r="D39" s="91"/>
      <c r="E39" s="91"/>
      <c r="F39" s="11" t="s">
        <v>25</v>
      </c>
      <c r="G39" s="11" t="s">
        <v>26</v>
      </c>
      <c r="H39" s="11" t="s">
        <v>27</v>
      </c>
      <c r="I39" s="11" t="s">
        <v>17</v>
      </c>
    </row>
    <row r="40" spans="1:13" ht="18" customHeight="1">
      <c r="A40" s="4">
        <v>1</v>
      </c>
      <c r="B40" s="5">
        <v>2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H40" s="5">
        <v>8</v>
      </c>
      <c r="I40" s="5">
        <v>9</v>
      </c>
    </row>
    <row r="41" spans="1:13" ht="18" customHeight="1">
      <c r="A41" s="89" t="s">
        <v>38</v>
      </c>
      <c r="B41" s="89"/>
      <c r="C41" s="89"/>
      <c r="D41" s="89"/>
      <c r="E41" s="89"/>
      <c r="F41" s="89"/>
      <c r="G41" s="89"/>
      <c r="H41" s="89"/>
      <c r="I41" s="90"/>
    </row>
    <row r="42" spans="1:13" s="3" customFormat="1" ht="20.100000000000001" customHeight="1">
      <c r="A42" s="85" t="s">
        <v>47</v>
      </c>
      <c r="B42" s="85"/>
      <c r="C42" s="85"/>
      <c r="D42" s="85"/>
      <c r="E42" s="85"/>
      <c r="F42" s="85"/>
      <c r="G42" s="85"/>
      <c r="H42" s="85"/>
      <c r="I42" s="85"/>
    </row>
    <row r="43" spans="1:13" s="3" customFormat="1">
      <c r="A43" s="6" t="s">
        <v>123</v>
      </c>
      <c r="B43" s="7">
        <v>100</v>
      </c>
      <c r="C43" s="43">
        <v>139073.24</v>
      </c>
      <c r="D43" s="71">
        <v>200000</v>
      </c>
      <c r="E43" s="71">
        <v>201015.9</v>
      </c>
      <c r="F43" s="43">
        <v>50000</v>
      </c>
      <c r="G43" s="43">
        <v>50000</v>
      </c>
      <c r="H43" s="43">
        <v>50000</v>
      </c>
      <c r="I43" s="43">
        <v>51015.9</v>
      </c>
      <c r="K43" s="52"/>
      <c r="L43" s="52"/>
      <c r="M43" s="52"/>
    </row>
    <row r="44" spans="1:13" s="3" customFormat="1">
      <c r="A44" s="6" t="s">
        <v>129</v>
      </c>
      <c r="B44" s="7">
        <v>110</v>
      </c>
      <c r="C44" s="43">
        <v>1903.9</v>
      </c>
      <c r="D44" s="71">
        <v>2500</v>
      </c>
      <c r="E44" s="71">
        <f t="shared" ref="E44:E53" si="0">SUM(F44:I44)</f>
        <v>2500</v>
      </c>
      <c r="F44" s="43">
        <v>625</v>
      </c>
      <c r="G44" s="43">
        <v>540.70000000000005</v>
      </c>
      <c r="H44" s="43">
        <v>625</v>
      </c>
      <c r="I44" s="43">
        <v>709.3</v>
      </c>
      <c r="K44" s="52"/>
    </row>
    <row r="45" spans="1:13" s="3" customFormat="1">
      <c r="A45" s="6" t="s">
        <v>44</v>
      </c>
      <c r="B45" s="7">
        <v>120</v>
      </c>
      <c r="C45" s="43">
        <v>11732</v>
      </c>
      <c r="D45" s="71">
        <v>57849.04</v>
      </c>
      <c r="E45" s="71">
        <f t="shared" si="0"/>
        <v>13215.2</v>
      </c>
      <c r="F45" s="43">
        <f>F46</f>
        <v>5535</v>
      </c>
      <c r="G45" s="43">
        <f t="shared" ref="G45:I45" si="1">G46</f>
        <v>2333.5</v>
      </c>
      <c r="H45" s="43">
        <f t="shared" si="1"/>
        <v>1865</v>
      </c>
      <c r="I45" s="43">
        <f t="shared" si="1"/>
        <v>3481.7</v>
      </c>
      <c r="K45" s="53"/>
    </row>
    <row r="46" spans="1:13" s="3" customFormat="1" ht="37.5">
      <c r="A46" s="21" t="s">
        <v>124</v>
      </c>
      <c r="B46" s="22">
        <v>121</v>
      </c>
      <c r="C46" s="43">
        <v>11732</v>
      </c>
      <c r="D46" s="71">
        <v>57849.04</v>
      </c>
      <c r="E46" s="71">
        <f t="shared" si="0"/>
        <v>13215.2</v>
      </c>
      <c r="F46" s="43">
        <v>5535</v>
      </c>
      <c r="G46" s="43">
        <v>2333.5</v>
      </c>
      <c r="H46" s="43">
        <v>1865</v>
      </c>
      <c r="I46" s="43">
        <v>3481.7</v>
      </c>
    </row>
    <row r="47" spans="1:13" s="3" customFormat="1">
      <c r="A47" s="21" t="s">
        <v>125</v>
      </c>
      <c r="B47" s="7">
        <v>122</v>
      </c>
      <c r="C47" s="43">
        <v>14694.2</v>
      </c>
      <c r="D47" s="71"/>
      <c r="E47" s="71">
        <f t="shared" si="0"/>
        <v>150920</v>
      </c>
      <c r="F47" s="43">
        <v>6300</v>
      </c>
      <c r="G47" s="43">
        <v>6300</v>
      </c>
      <c r="H47" s="43">
        <v>132000</v>
      </c>
      <c r="I47" s="43">
        <v>6320</v>
      </c>
    </row>
    <row r="48" spans="1:13" s="3" customFormat="1">
      <c r="A48" s="21" t="s">
        <v>126</v>
      </c>
      <c r="B48" s="7">
        <v>123</v>
      </c>
      <c r="C48" s="43">
        <v>4665.2</v>
      </c>
      <c r="D48" s="71"/>
      <c r="E48" s="71">
        <f t="shared" si="0"/>
        <v>10000</v>
      </c>
      <c r="F48" s="43">
        <v>2500</v>
      </c>
      <c r="G48" s="43">
        <v>2500</v>
      </c>
      <c r="H48" s="43">
        <v>2500</v>
      </c>
      <c r="I48" s="43">
        <v>2500</v>
      </c>
    </row>
    <row r="49" spans="1:27" s="3" customFormat="1">
      <c r="A49" s="21" t="s">
        <v>127</v>
      </c>
      <c r="B49" s="7">
        <v>124</v>
      </c>
      <c r="C49" s="43"/>
      <c r="D49" s="71">
        <v>0</v>
      </c>
      <c r="E49" s="71">
        <f t="shared" si="0"/>
        <v>1300</v>
      </c>
      <c r="F49" s="43">
        <v>300</v>
      </c>
      <c r="G49" s="43">
        <v>300</v>
      </c>
      <c r="H49" s="43">
        <v>400</v>
      </c>
      <c r="I49" s="43">
        <v>300</v>
      </c>
    </row>
    <row r="50" spans="1:27" s="3" customFormat="1" ht="37.5">
      <c r="A50" s="21" t="s">
        <v>128</v>
      </c>
      <c r="B50" s="7"/>
      <c r="C50" s="43"/>
      <c r="D50" s="71">
        <v>93787.25</v>
      </c>
      <c r="E50" s="71">
        <f t="shared" si="0"/>
        <v>107182.8</v>
      </c>
      <c r="F50" s="43">
        <v>12000</v>
      </c>
      <c r="G50" s="43">
        <v>42424.7</v>
      </c>
      <c r="H50" s="43">
        <v>40000</v>
      </c>
      <c r="I50" s="43">
        <v>12758.1</v>
      </c>
    </row>
    <row r="51" spans="1:27" s="55" customFormat="1">
      <c r="A51" s="74" t="s">
        <v>86</v>
      </c>
      <c r="B51" s="76">
        <v>130</v>
      </c>
      <c r="C51" s="71">
        <f>SUM(C52:C53)</f>
        <v>3795.39</v>
      </c>
      <c r="D51" s="71">
        <f t="shared" ref="D51:I51" si="2">SUM(D52:D53)</f>
        <v>360</v>
      </c>
      <c r="E51" s="71">
        <f t="shared" si="2"/>
        <v>360</v>
      </c>
      <c r="F51" s="71">
        <f t="shared" si="2"/>
        <v>90</v>
      </c>
      <c r="G51" s="71">
        <f t="shared" si="2"/>
        <v>90</v>
      </c>
      <c r="H51" s="71">
        <f t="shared" si="2"/>
        <v>90</v>
      </c>
      <c r="I51" s="71">
        <f t="shared" si="2"/>
        <v>90</v>
      </c>
    </row>
    <row r="52" spans="1:27" s="3" customFormat="1">
      <c r="A52" s="77" t="s">
        <v>87</v>
      </c>
      <c r="B52" s="78">
        <v>131</v>
      </c>
      <c r="C52" s="71">
        <v>497.19</v>
      </c>
      <c r="D52" s="71">
        <v>360</v>
      </c>
      <c r="E52" s="71">
        <f t="shared" si="0"/>
        <v>360</v>
      </c>
      <c r="F52" s="71">
        <v>90</v>
      </c>
      <c r="G52" s="71">
        <v>90</v>
      </c>
      <c r="H52" s="71">
        <v>90</v>
      </c>
      <c r="I52" s="71">
        <v>90</v>
      </c>
    </row>
    <row r="53" spans="1:27" s="3" customFormat="1">
      <c r="A53" s="77" t="s">
        <v>88</v>
      </c>
      <c r="B53" s="78">
        <v>132</v>
      </c>
      <c r="C53" s="71">
        <v>3298.2</v>
      </c>
      <c r="D53" s="71">
        <v>0</v>
      </c>
      <c r="E53" s="71">
        <f t="shared" si="0"/>
        <v>0</v>
      </c>
      <c r="F53" s="71"/>
      <c r="G53" s="71"/>
      <c r="H53" s="71"/>
      <c r="I53" s="71"/>
    </row>
    <row r="54" spans="1:27" s="55" customFormat="1" ht="19.5">
      <c r="A54" s="79" t="s">
        <v>132</v>
      </c>
      <c r="B54" s="80"/>
      <c r="C54" s="72">
        <f>C51+C49+C48+C47+C45+C44+C43+C50</f>
        <v>175863.93</v>
      </c>
      <c r="D54" s="72">
        <f t="shared" ref="D54:I54" si="3">D51+D49+D48+D47+D45+D44+D43+D50</f>
        <v>354496.29000000004</v>
      </c>
      <c r="E54" s="72">
        <f>E51+E49+E48+E47+E45+E44+E43+E50</f>
        <v>486493.89999999997</v>
      </c>
      <c r="F54" s="72">
        <f t="shared" si="3"/>
        <v>77350</v>
      </c>
      <c r="G54" s="72">
        <f t="shared" si="3"/>
        <v>104488.9</v>
      </c>
      <c r="H54" s="72">
        <f t="shared" si="3"/>
        <v>227480</v>
      </c>
      <c r="I54" s="72">
        <f t="shared" si="3"/>
        <v>77175</v>
      </c>
    </row>
    <row r="55" spans="1:27" ht="20.100000000000001" customHeight="1">
      <c r="A55" s="88" t="s">
        <v>93</v>
      </c>
      <c r="B55" s="89"/>
      <c r="C55" s="89"/>
      <c r="D55" s="89"/>
      <c r="E55" s="89"/>
      <c r="F55" s="89"/>
      <c r="G55" s="89"/>
      <c r="H55" s="89"/>
      <c r="I55" s="90"/>
      <c r="AA55" s="3"/>
    </row>
    <row r="56" spans="1:27" s="61" customFormat="1" ht="20.100000000000001" customHeight="1">
      <c r="A56" s="6" t="s">
        <v>68</v>
      </c>
      <c r="B56" s="4">
        <v>200</v>
      </c>
      <c r="C56" s="43">
        <v>78048.56</v>
      </c>
      <c r="D56" s="73">
        <v>98000</v>
      </c>
      <c r="E56" s="73">
        <f t="shared" ref="E56:E72" si="4">SUM(F56:I56)</f>
        <v>98000</v>
      </c>
      <c r="F56" s="43">
        <v>24600</v>
      </c>
      <c r="G56" s="43">
        <v>24800</v>
      </c>
      <c r="H56" s="43">
        <v>24600</v>
      </c>
      <c r="I56" s="43">
        <v>24000</v>
      </c>
      <c r="K56" s="62"/>
      <c r="L56" s="63"/>
      <c r="M56" s="64"/>
      <c r="N56" s="64"/>
      <c r="O56" s="64"/>
      <c r="P56" s="65"/>
      <c r="R56" s="63"/>
    </row>
    <row r="57" spans="1:27" s="61" customFormat="1" ht="20.100000000000001" customHeight="1">
      <c r="A57" s="6" t="s">
        <v>69</v>
      </c>
      <c r="B57" s="4">
        <v>210</v>
      </c>
      <c r="C57" s="43">
        <v>16749.79</v>
      </c>
      <c r="D57" s="73">
        <v>21560</v>
      </c>
      <c r="E57" s="73">
        <f t="shared" si="4"/>
        <v>21560</v>
      </c>
      <c r="F57" s="43">
        <f>F56*22/100</f>
        <v>5412</v>
      </c>
      <c r="G57" s="43">
        <f t="shared" ref="G57:I57" si="5">G56*22/100</f>
        <v>5456</v>
      </c>
      <c r="H57" s="43">
        <f t="shared" si="5"/>
        <v>5412</v>
      </c>
      <c r="I57" s="43">
        <f t="shared" si="5"/>
        <v>5280</v>
      </c>
      <c r="K57" s="62"/>
      <c r="L57" s="63"/>
      <c r="M57" s="64"/>
      <c r="N57" s="64"/>
      <c r="P57" s="65"/>
      <c r="R57" s="63"/>
    </row>
    <row r="58" spans="1:27" ht="19.5" customHeight="1">
      <c r="A58" s="6" t="s">
        <v>70</v>
      </c>
      <c r="B58" s="4">
        <v>220</v>
      </c>
      <c r="C58" s="43">
        <v>2299.3000000000002</v>
      </c>
      <c r="D58" s="73">
        <v>6604.6</v>
      </c>
      <c r="E58" s="73">
        <f t="shared" si="4"/>
        <v>6604.6</v>
      </c>
      <c r="F58" s="43">
        <v>1650.6</v>
      </c>
      <c r="G58" s="43">
        <v>1652</v>
      </c>
      <c r="H58" s="43">
        <v>1651</v>
      </c>
      <c r="I58" s="43">
        <v>1651</v>
      </c>
      <c r="K58" s="48"/>
      <c r="L58" s="47"/>
      <c r="M58" s="50"/>
      <c r="N58" s="50"/>
      <c r="P58" s="54"/>
      <c r="R58" s="47"/>
    </row>
    <row r="59" spans="1:27" s="61" customFormat="1" ht="20.100000000000001" customHeight="1">
      <c r="A59" s="6" t="s">
        <v>71</v>
      </c>
      <c r="B59" s="4">
        <v>230</v>
      </c>
      <c r="C59" s="43">
        <v>27906.51</v>
      </c>
      <c r="D59" s="73">
        <v>58863.1</v>
      </c>
      <c r="E59" s="73">
        <f t="shared" si="4"/>
        <v>45983.8</v>
      </c>
      <c r="F59" s="43">
        <v>10455</v>
      </c>
      <c r="G59" s="43">
        <v>13302.8</v>
      </c>
      <c r="H59" s="43">
        <v>11683</v>
      </c>
      <c r="I59" s="43">
        <v>10543</v>
      </c>
      <c r="K59" s="62"/>
      <c r="L59" s="63"/>
      <c r="M59" s="64"/>
      <c r="N59" s="64"/>
      <c r="P59" s="65"/>
      <c r="R59" s="63"/>
    </row>
    <row r="60" spans="1:27" s="61" customFormat="1" ht="20.100000000000001" customHeight="1">
      <c r="A60" s="6" t="s">
        <v>72</v>
      </c>
      <c r="B60" s="4">
        <v>240</v>
      </c>
      <c r="C60" s="43">
        <v>2587.4</v>
      </c>
      <c r="D60" s="73">
        <v>4308</v>
      </c>
      <c r="E60" s="73">
        <f t="shared" si="4"/>
        <v>5878</v>
      </c>
      <c r="F60" s="43">
        <v>1469.5</v>
      </c>
      <c r="G60" s="43">
        <v>1469.5</v>
      </c>
      <c r="H60" s="43">
        <v>1469.5</v>
      </c>
      <c r="I60" s="43">
        <v>1469.5</v>
      </c>
      <c r="K60" s="62"/>
      <c r="L60" s="63"/>
      <c r="M60" s="64"/>
      <c r="N60" s="64"/>
      <c r="P60" s="65"/>
      <c r="R60" s="63"/>
    </row>
    <row r="61" spans="1:27" ht="20.100000000000001" customHeight="1">
      <c r="A61" s="6" t="s">
        <v>73</v>
      </c>
      <c r="B61" s="4">
        <v>250</v>
      </c>
      <c r="C61" s="43">
        <v>7075.45</v>
      </c>
      <c r="D61" s="73">
        <v>8000</v>
      </c>
      <c r="E61" s="73">
        <f t="shared" si="4"/>
        <v>9413.2999999999993</v>
      </c>
      <c r="F61" s="43">
        <v>2242.9</v>
      </c>
      <c r="G61" s="43">
        <v>2560</v>
      </c>
      <c r="H61" s="43">
        <v>2367.4</v>
      </c>
      <c r="I61" s="43">
        <v>2243</v>
      </c>
      <c r="K61" s="49"/>
      <c r="L61" s="47"/>
      <c r="M61" s="50"/>
      <c r="N61" s="50"/>
      <c r="P61" s="54"/>
      <c r="R61" s="47"/>
    </row>
    <row r="62" spans="1:27" ht="20.100000000000001" customHeight="1">
      <c r="A62" s="6" t="s">
        <v>74</v>
      </c>
      <c r="B62" s="4">
        <v>260</v>
      </c>
      <c r="C62" s="43">
        <v>201.52</v>
      </c>
      <c r="D62" s="73">
        <v>862.5</v>
      </c>
      <c r="E62" s="73">
        <f t="shared" si="4"/>
        <v>862.5</v>
      </c>
      <c r="F62" s="43">
        <v>215.6</v>
      </c>
      <c r="G62" s="43">
        <v>215.6</v>
      </c>
      <c r="H62" s="43">
        <v>215.7</v>
      </c>
      <c r="I62" s="43">
        <v>215.6</v>
      </c>
      <c r="K62" s="49"/>
      <c r="L62" s="47"/>
      <c r="M62" s="50"/>
      <c r="N62" s="50"/>
      <c r="P62" s="54"/>
      <c r="R62" s="47"/>
    </row>
    <row r="63" spans="1:27" s="66" customFormat="1" ht="20.100000000000001" customHeight="1">
      <c r="A63" s="74" t="s">
        <v>81</v>
      </c>
      <c r="B63" s="75">
        <v>270</v>
      </c>
      <c r="C63" s="71">
        <f>C64+C65+C66+C67+C68+C69</f>
        <v>7137</v>
      </c>
      <c r="D63" s="73">
        <f>D64+D65+D66+D67+D68+D69</f>
        <v>14101.7</v>
      </c>
      <c r="E63" s="73">
        <f>SUM(F63:I63)</f>
        <v>13215</v>
      </c>
      <c r="F63" s="71">
        <f>F64+F65+F66+F67+F68</f>
        <v>5535</v>
      </c>
      <c r="G63" s="71">
        <f t="shared" ref="G63:I63" si="6">G64+G65+G66+G67+G68</f>
        <v>2333.3000000000002</v>
      </c>
      <c r="H63" s="71">
        <f t="shared" si="6"/>
        <v>1865</v>
      </c>
      <c r="I63" s="71">
        <f t="shared" si="6"/>
        <v>3481.7</v>
      </c>
      <c r="K63" s="67"/>
      <c r="L63" s="68"/>
      <c r="M63" s="69"/>
      <c r="N63" s="69"/>
      <c r="P63" s="70"/>
    </row>
    <row r="64" spans="1:27" ht="20.100000000000001" customHeight="1">
      <c r="A64" s="21" t="s">
        <v>75</v>
      </c>
      <c r="B64" s="4">
        <v>271</v>
      </c>
      <c r="C64" s="43">
        <v>3232</v>
      </c>
      <c r="D64" s="73">
        <v>4110.8</v>
      </c>
      <c r="E64" s="73">
        <f t="shared" si="4"/>
        <v>3757.3</v>
      </c>
      <c r="F64" s="43">
        <v>2300</v>
      </c>
      <c r="G64" s="43">
        <v>360</v>
      </c>
      <c r="H64" s="43">
        <v>0</v>
      </c>
      <c r="I64" s="43">
        <v>1097.3</v>
      </c>
      <c r="K64" s="48"/>
      <c r="L64" s="47"/>
      <c r="M64" s="50"/>
      <c r="N64" s="50"/>
      <c r="P64" s="54"/>
      <c r="R64" s="47"/>
    </row>
    <row r="65" spans="1:18" ht="20.100000000000001" customHeight="1">
      <c r="A65" s="21" t="s">
        <v>76</v>
      </c>
      <c r="B65" s="4">
        <v>272</v>
      </c>
      <c r="C65" s="43">
        <v>500</v>
      </c>
      <c r="D65" s="73">
        <v>665.2</v>
      </c>
      <c r="E65" s="73">
        <f t="shared" si="4"/>
        <v>908.3</v>
      </c>
      <c r="F65" s="43">
        <v>235</v>
      </c>
      <c r="G65" s="43">
        <v>223.3</v>
      </c>
      <c r="H65" s="43">
        <v>215</v>
      </c>
      <c r="I65" s="43">
        <v>235</v>
      </c>
      <c r="K65" s="48"/>
      <c r="L65" s="47"/>
      <c r="M65" s="50"/>
      <c r="N65" s="50"/>
      <c r="P65" s="54"/>
      <c r="R65" s="47"/>
    </row>
    <row r="66" spans="1:18" ht="20.100000000000001" customHeight="1">
      <c r="A66" s="21" t="s">
        <v>77</v>
      </c>
      <c r="B66" s="4">
        <v>273</v>
      </c>
      <c r="C66" s="43">
        <v>3405</v>
      </c>
      <c r="D66" s="73">
        <v>9325.7000000000007</v>
      </c>
      <c r="E66" s="73">
        <f t="shared" si="4"/>
        <v>8549.4</v>
      </c>
      <c r="F66" s="43">
        <v>3000</v>
      </c>
      <c r="G66" s="43">
        <v>1750</v>
      </c>
      <c r="H66" s="43">
        <v>1650</v>
      </c>
      <c r="I66" s="43">
        <v>2149.4</v>
      </c>
      <c r="K66" s="48"/>
      <c r="L66" s="47"/>
      <c r="M66" s="50"/>
      <c r="N66" s="50"/>
      <c r="P66" s="54"/>
      <c r="R66" s="47"/>
    </row>
    <row r="67" spans="1:18" ht="20.100000000000001" customHeight="1">
      <c r="A67" s="21" t="s">
        <v>78</v>
      </c>
      <c r="B67" s="4">
        <v>274</v>
      </c>
      <c r="C67" s="43"/>
      <c r="D67" s="73">
        <v>0</v>
      </c>
      <c r="E67" s="73">
        <f t="shared" si="4"/>
        <v>0</v>
      </c>
      <c r="F67" s="43"/>
      <c r="G67" s="43"/>
      <c r="H67" s="43"/>
      <c r="I67" s="43"/>
      <c r="K67" s="48"/>
      <c r="L67" s="47"/>
      <c r="M67" s="50"/>
      <c r="N67" s="50"/>
      <c r="P67" s="54"/>
      <c r="R67" s="47"/>
    </row>
    <row r="68" spans="1:18" ht="20.100000000000001" customHeight="1">
      <c r="A68" s="21" t="s">
        <v>79</v>
      </c>
      <c r="B68" s="4">
        <v>275</v>
      </c>
      <c r="C68" s="43"/>
      <c r="D68" s="73">
        <v>0</v>
      </c>
      <c r="E68" s="73">
        <f t="shared" si="4"/>
        <v>0</v>
      </c>
      <c r="F68" s="43"/>
      <c r="G68" s="43"/>
      <c r="H68" s="43"/>
      <c r="I68" s="43"/>
      <c r="K68" s="48"/>
      <c r="L68" s="47"/>
      <c r="M68" s="50"/>
      <c r="N68" s="50"/>
      <c r="P68" s="54"/>
      <c r="R68" s="47"/>
    </row>
    <row r="69" spans="1:18" ht="20.100000000000001" customHeight="1">
      <c r="A69" s="21" t="s">
        <v>80</v>
      </c>
      <c r="B69" s="4">
        <v>276</v>
      </c>
      <c r="C69" s="43"/>
      <c r="D69" s="73">
        <v>0</v>
      </c>
      <c r="E69" s="73">
        <f t="shared" si="4"/>
        <v>0</v>
      </c>
      <c r="F69" s="43"/>
      <c r="G69" s="43"/>
      <c r="H69" s="43"/>
      <c r="I69" s="43"/>
      <c r="K69" s="48"/>
      <c r="L69" s="47"/>
      <c r="M69" s="50"/>
      <c r="N69" s="50"/>
      <c r="P69" s="54"/>
    </row>
    <row r="70" spans="1:18" ht="37.5" customHeight="1">
      <c r="A70" s="6" t="s">
        <v>130</v>
      </c>
      <c r="B70" s="4">
        <v>280</v>
      </c>
      <c r="C70" s="43"/>
      <c r="D70" s="73">
        <v>0</v>
      </c>
      <c r="E70" s="73">
        <f>SUM(F70:I70)</f>
        <v>0</v>
      </c>
      <c r="F70" s="43"/>
      <c r="G70" s="43"/>
      <c r="H70" s="43"/>
      <c r="I70" s="43"/>
      <c r="K70" s="49"/>
      <c r="L70" s="47"/>
      <c r="M70" s="50"/>
      <c r="N70" s="50"/>
      <c r="P70" s="54"/>
      <c r="R70" s="47"/>
    </row>
    <row r="71" spans="1:18" s="61" customFormat="1" ht="20.100000000000001" customHeight="1">
      <c r="A71" s="6" t="s">
        <v>82</v>
      </c>
      <c r="B71" s="4">
        <v>290</v>
      </c>
      <c r="C71" s="43">
        <v>164.95</v>
      </c>
      <c r="D71" s="73">
        <v>602.20000000000005</v>
      </c>
      <c r="E71" s="73">
        <f t="shared" si="4"/>
        <v>354.1</v>
      </c>
      <c r="F71" s="43">
        <v>88.5</v>
      </c>
      <c r="G71" s="43">
        <v>88.6</v>
      </c>
      <c r="H71" s="43">
        <v>88.5</v>
      </c>
      <c r="I71" s="43">
        <v>88.5</v>
      </c>
      <c r="K71" s="62"/>
      <c r="L71" s="63"/>
      <c r="M71" s="64"/>
      <c r="N71" s="64"/>
      <c r="P71" s="65"/>
      <c r="R71" s="63"/>
    </row>
    <row r="72" spans="1:18" ht="20.100000000000001" customHeight="1">
      <c r="A72" s="6" t="s">
        <v>83</v>
      </c>
      <c r="B72" s="4">
        <v>300</v>
      </c>
      <c r="C72" s="43"/>
      <c r="D72" s="73">
        <v>4355.6000000000004</v>
      </c>
      <c r="E72" s="73">
        <f t="shared" si="4"/>
        <v>4355.6000000000004</v>
      </c>
      <c r="F72" s="43">
        <v>1150.9000000000001</v>
      </c>
      <c r="G72" s="43">
        <v>1088.9000000000001</v>
      </c>
      <c r="H72" s="43">
        <v>1088.9000000000001</v>
      </c>
      <c r="I72" s="43">
        <v>1026.9000000000001</v>
      </c>
      <c r="L72" s="47"/>
      <c r="M72" s="50"/>
      <c r="N72" s="50"/>
      <c r="P72" s="54"/>
      <c r="R72" s="47"/>
    </row>
    <row r="73" spans="1:18" ht="20.100000000000001" customHeight="1">
      <c r="A73" s="6" t="s">
        <v>89</v>
      </c>
      <c r="B73" s="4">
        <v>320</v>
      </c>
      <c r="C73" s="43"/>
      <c r="D73" s="73">
        <v>0</v>
      </c>
      <c r="E73" s="73">
        <f>SUM(F73:I73)</f>
        <v>0</v>
      </c>
      <c r="F73" s="43"/>
      <c r="G73" s="43"/>
      <c r="H73" s="43"/>
      <c r="I73" s="43"/>
    </row>
    <row r="74" spans="1:18" ht="20.100000000000001" customHeight="1">
      <c r="A74" s="6"/>
      <c r="B74" s="4">
        <v>321</v>
      </c>
      <c r="C74" s="43"/>
      <c r="D74" s="73"/>
      <c r="E74" s="73"/>
      <c r="F74" s="43"/>
      <c r="G74" s="43"/>
      <c r="H74" s="43"/>
      <c r="I74" s="43"/>
      <c r="K74" s="51"/>
      <c r="L74" s="47"/>
    </row>
    <row r="75" spans="1:18" ht="19.5" customHeight="1">
      <c r="A75" s="6" t="s">
        <v>84</v>
      </c>
      <c r="B75" s="4">
        <v>330</v>
      </c>
      <c r="C75" s="73">
        <f>SUM(C56:C63)+SUM(C70:C73)</f>
        <v>142170.48000000001</v>
      </c>
      <c r="D75" s="73">
        <f>D72+D71+D63+D62+D61+D60+D59+D58+D57+D56</f>
        <v>217257.7</v>
      </c>
      <c r="E75" s="73">
        <f>SUM(F75:I75)</f>
        <v>206226.90000000002</v>
      </c>
      <c r="F75" s="73">
        <f>SUM(F56:F63)+SUM(F70:F73)</f>
        <v>52820</v>
      </c>
      <c r="G75" s="73">
        <f>SUM(G56:G63)+SUM(G70:G73)</f>
        <v>52966.700000000004</v>
      </c>
      <c r="H75" s="73">
        <f>SUM(H56:H63)+SUM(H70:H73)</f>
        <v>50441</v>
      </c>
      <c r="I75" s="73">
        <f>SUM(I56:I63)+SUM(I70:I73)</f>
        <v>49999.199999999997</v>
      </c>
    </row>
    <row r="76" spans="1:18" ht="19.5" customHeight="1">
      <c r="A76" s="88" t="s">
        <v>90</v>
      </c>
      <c r="B76" s="89"/>
      <c r="C76" s="89"/>
      <c r="D76" s="89"/>
      <c r="E76" s="89"/>
      <c r="F76" s="89"/>
      <c r="G76" s="89"/>
      <c r="H76" s="89"/>
      <c r="I76" s="90"/>
      <c r="K76" s="54"/>
    </row>
    <row r="77" spans="1:18" ht="19.5" customHeight="1">
      <c r="A77" s="6" t="s">
        <v>91</v>
      </c>
      <c r="B77" s="4">
        <v>400</v>
      </c>
      <c r="C77" s="43">
        <f>C58+C59+C60+C63</f>
        <v>39930.21</v>
      </c>
      <c r="D77" s="71">
        <f>D58+D59+D60+D63</f>
        <v>83877.399999999994</v>
      </c>
      <c r="E77" s="71">
        <f>SUM(F77:I77)</f>
        <v>71681.399999999994</v>
      </c>
      <c r="F77" s="43">
        <f>F58+F59+F60+F63</f>
        <v>19110.099999999999</v>
      </c>
      <c r="G77" s="43">
        <f>G58+G59+G60+G63</f>
        <v>18757.599999999999</v>
      </c>
      <c r="H77" s="43">
        <f>H58+H59+H60+H63</f>
        <v>16668.5</v>
      </c>
      <c r="I77" s="43">
        <f>I58+I59+I60+I63</f>
        <v>17145.2</v>
      </c>
    </row>
    <row r="78" spans="1:18" ht="19.5" customHeight="1">
      <c r="A78" s="6" t="s">
        <v>92</v>
      </c>
      <c r="B78" s="4">
        <v>410</v>
      </c>
      <c r="C78" s="43">
        <f>C56</f>
        <v>78048.56</v>
      </c>
      <c r="D78" s="71">
        <f>D56</f>
        <v>98000</v>
      </c>
      <c r="E78" s="71">
        <f t="shared" ref="E78:E82" si="7">SUM(F78:I78)</f>
        <v>98000</v>
      </c>
      <c r="F78" s="43">
        <f>F56</f>
        <v>24600</v>
      </c>
      <c r="G78" s="43">
        <f t="shared" ref="G78:I78" si="8">G56</f>
        <v>24800</v>
      </c>
      <c r="H78" s="43">
        <f t="shared" si="8"/>
        <v>24600</v>
      </c>
      <c r="I78" s="43">
        <f t="shared" si="8"/>
        <v>24000</v>
      </c>
    </row>
    <row r="79" spans="1:18" ht="19.5" customHeight="1">
      <c r="A79" s="6" t="s">
        <v>94</v>
      </c>
      <c r="B79" s="4">
        <v>420</v>
      </c>
      <c r="C79" s="43">
        <f>C57</f>
        <v>16749.79</v>
      </c>
      <c r="D79" s="71">
        <f>D57</f>
        <v>21560</v>
      </c>
      <c r="E79" s="71">
        <f>SUM(F79:I79)</f>
        <v>21560</v>
      </c>
      <c r="F79" s="43">
        <f>F57</f>
        <v>5412</v>
      </c>
      <c r="G79" s="43">
        <f t="shared" ref="G79:I79" si="9">G57</f>
        <v>5456</v>
      </c>
      <c r="H79" s="43">
        <f t="shared" si="9"/>
        <v>5412</v>
      </c>
      <c r="I79" s="43">
        <f t="shared" si="9"/>
        <v>5280</v>
      </c>
    </row>
    <row r="80" spans="1:18" ht="19.5" customHeight="1">
      <c r="A80" s="6" t="s">
        <v>82</v>
      </c>
      <c r="B80" s="4">
        <v>421</v>
      </c>
      <c r="C80" s="43">
        <f>C71</f>
        <v>164.95</v>
      </c>
      <c r="D80" s="71">
        <f>D71</f>
        <v>602.20000000000005</v>
      </c>
      <c r="E80" s="71">
        <f>SUM(F80:I80)</f>
        <v>354.1</v>
      </c>
      <c r="F80" s="43">
        <f>F71</f>
        <v>88.5</v>
      </c>
      <c r="G80" s="43">
        <f t="shared" ref="G80:I80" si="10">G71</f>
        <v>88.6</v>
      </c>
      <c r="H80" s="43">
        <f t="shared" si="10"/>
        <v>88.5</v>
      </c>
      <c r="I80" s="43">
        <f t="shared" si="10"/>
        <v>88.5</v>
      </c>
    </row>
    <row r="81" spans="1:11" ht="19.5" customHeight="1">
      <c r="A81" s="6" t="s">
        <v>122</v>
      </c>
      <c r="B81" s="4">
        <v>430</v>
      </c>
      <c r="C81" s="43">
        <v>4689.96</v>
      </c>
      <c r="D81" s="71"/>
      <c r="E81" s="71"/>
      <c r="F81" s="43"/>
      <c r="G81" s="43"/>
      <c r="H81" s="43"/>
      <c r="I81" s="43"/>
    </row>
    <row r="82" spans="1:11" ht="19.5" customHeight="1">
      <c r="A82" s="6" t="s">
        <v>95</v>
      </c>
      <c r="B82" s="4">
        <v>440</v>
      </c>
      <c r="C82" s="71">
        <v>5959.82</v>
      </c>
      <c r="D82" s="71">
        <f>D61+D62+D70+D72+D73</f>
        <v>13218.1</v>
      </c>
      <c r="E82" s="71">
        <f t="shared" si="7"/>
        <v>14631.4</v>
      </c>
      <c r="F82" s="71">
        <f>F61+F62+F70+F72+F73</f>
        <v>3609.4</v>
      </c>
      <c r="G82" s="71">
        <f t="shared" ref="G82:I82" si="11">G61+G62+G70+G72+G73</f>
        <v>3864.5</v>
      </c>
      <c r="H82" s="71">
        <f t="shared" si="11"/>
        <v>3672</v>
      </c>
      <c r="I82" s="71">
        <f t="shared" si="11"/>
        <v>3485.5</v>
      </c>
    </row>
    <row r="83" spans="1:11" ht="19.5" customHeight="1">
      <c r="A83" s="6" t="s">
        <v>96</v>
      </c>
      <c r="B83" s="4">
        <v>450</v>
      </c>
      <c r="C83" s="73">
        <f>SUM(C77:C82)</f>
        <v>145543.29</v>
      </c>
      <c r="D83" s="73">
        <f>SUM(D77:D82)</f>
        <v>217257.7</v>
      </c>
      <c r="E83" s="73">
        <f>SUM(F83:I83)</f>
        <v>206226.90000000002</v>
      </c>
      <c r="F83" s="73">
        <f>SUM(F77:F82)</f>
        <v>52820</v>
      </c>
      <c r="G83" s="73">
        <f>SUM(G77:G82)</f>
        <v>52966.7</v>
      </c>
      <c r="H83" s="73">
        <f>SUM(H77:H82)</f>
        <v>50441</v>
      </c>
      <c r="I83" s="73">
        <f>SUM(I77:I82)</f>
        <v>49999.199999999997</v>
      </c>
    </row>
    <row r="84" spans="1:11" ht="20.100000000000001" customHeight="1">
      <c r="A84" s="88" t="s">
        <v>49</v>
      </c>
      <c r="B84" s="89"/>
      <c r="C84" s="89"/>
      <c r="D84" s="89"/>
      <c r="E84" s="89"/>
      <c r="F84" s="89"/>
      <c r="G84" s="89"/>
      <c r="H84" s="89"/>
      <c r="I84" s="90"/>
    </row>
    <row r="85" spans="1:11" ht="20.100000000000001" customHeight="1">
      <c r="A85" s="6" t="s">
        <v>59</v>
      </c>
      <c r="B85" s="4">
        <v>500</v>
      </c>
      <c r="C85" s="73">
        <f>SUM(C86)</f>
        <v>2000</v>
      </c>
      <c r="D85" s="73">
        <v>0</v>
      </c>
      <c r="E85" s="73">
        <f>SUM(F85:I85)</f>
        <v>0</v>
      </c>
      <c r="F85" s="73">
        <f>SUM(F86)</f>
        <v>0</v>
      </c>
      <c r="G85" s="73">
        <f>SUM(G86)</f>
        <v>0</v>
      </c>
      <c r="H85" s="73">
        <f>SUM(H86)</f>
        <v>0</v>
      </c>
      <c r="I85" s="73">
        <f>SUM(I86)</f>
        <v>0</v>
      </c>
    </row>
    <row r="86" spans="1:11" ht="20.100000000000001" customHeight="1">
      <c r="A86" s="6" t="s">
        <v>48</v>
      </c>
      <c r="B86" s="23">
        <v>501</v>
      </c>
      <c r="C86" s="71">
        <v>2000</v>
      </c>
      <c r="D86" s="71">
        <v>0</v>
      </c>
      <c r="E86" s="71">
        <f>SUM(F86:I86)</f>
        <v>0</v>
      </c>
      <c r="F86" s="71"/>
      <c r="G86" s="71"/>
      <c r="H86" s="71"/>
      <c r="I86" s="71"/>
    </row>
    <row r="87" spans="1:11" ht="19.5" customHeight="1">
      <c r="A87" s="8" t="s">
        <v>46</v>
      </c>
      <c r="B87" s="20">
        <v>510</v>
      </c>
      <c r="C87" s="73">
        <f>SUM(C88:C93)</f>
        <v>11035.9</v>
      </c>
      <c r="D87" s="73">
        <v>46581</v>
      </c>
      <c r="E87" s="73" t="e">
        <f t="shared" ref="E87:E93" si="12">SUM(F87:I87)</f>
        <v>#REF!</v>
      </c>
      <c r="F87" s="73" t="e">
        <f>SUM(F88:F93)</f>
        <v>#REF!</v>
      </c>
      <c r="G87" s="73" t="e">
        <f>SUM(G88:G93)</f>
        <v>#REF!</v>
      </c>
      <c r="H87" s="73" t="e">
        <f>SUM(H88:H93)</f>
        <v>#REF!</v>
      </c>
      <c r="I87" s="73" t="e">
        <f>SUM(I88:I93)</f>
        <v>#REF!</v>
      </c>
    </row>
    <row r="88" spans="1:11" ht="20.100000000000001" customHeight="1">
      <c r="A88" s="6" t="s">
        <v>0</v>
      </c>
      <c r="B88" s="24">
        <v>511</v>
      </c>
      <c r="C88" s="43"/>
      <c r="D88" s="73">
        <v>0</v>
      </c>
      <c r="E88" s="73">
        <f t="shared" si="12"/>
        <v>91753</v>
      </c>
      <c r="F88" s="43">
        <v>12000</v>
      </c>
      <c r="G88" s="43">
        <v>25000</v>
      </c>
      <c r="H88" s="43">
        <v>35000</v>
      </c>
      <c r="I88" s="43">
        <v>19753</v>
      </c>
    </row>
    <row r="89" spans="1:11" ht="20.100000000000001" customHeight="1">
      <c r="A89" s="6" t="s">
        <v>1</v>
      </c>
      <c r="B89" s="25">
        <v>512</v>
      </c>
      <c r="C89" s="43">
        <v>7265.32</v>
      </c>
      <c r="D89" s="73">
        <v>28881</v>
      </c>
      <c r="E89" s="73" t="e">
        <f t="shared" si="12"/>
        <v>#REF!</v>
      </c>
      <c r="F89" s="43" t="e">
        <f>#REF!</f>
        <v>#REF!</v>
      </c>
      <c r="G89" s="43" t="e">
        <f>#REF!</f>
        <v>#REF!</v>
      </c>
      <c r="H89" s="43" t="e">
        <f>#REF!</f>
        <v>#REF!</v>
      </c>
      <c r="I89" s="43" t="e">
        <f>#REF!</f>
        <v>#REF!</v>
      </c>
    </row>
    <row r="90" spans="1:11" ht="20.100000000000001" customHeight="1">
      <c r="A90" s="6" t="s">
        <v>14</v>
      </c>
      <c r="B90" s="24">
        <v>513</v>
      </c>
      <c r="C90" s="43"/>
      <c r="D90" s="73">
        <v>0</v>
      </c>
      <c r="E90" s="73">
        <f t="shared" si="12"/>
        <v>0</v>
      </c>
      <c r="F90" s="43"/>
      <c r="G90" s="43"/>
      <c r="H90" s="43"/>
      <c r="I90" s="43"/>
    </row>
    <row r="91" spans="1:11" ht="20.100000000000001" customHeight="1">
      <c r="A91" s="6" t="s">
        <v>2</v>
      </c>
      <c r="B91" s="25">
        <v>514</v>
      </c>
      <c r="C91" s="43"/>
      <c r="D91" s="73">
        <v>0</v>
      </c>
      <c r="E91" s="73">
        <f t="shared" si="12"/>
        <v>0</v>
      </c>
      <c r="F91" s="43"/>
      <c r="G91" s="43"/>
      <c r="H91" s="43"/>
      <c r="I91" s="43"/>
    </row>
    <row r="92" spans="1:11" ht="33" customHeight="1">
      <c r="A92" s="6" t="s">
        <v>16</v>
      </c>
      <c r="B92" s="24">
        <v>515</v>
      </c>
      <c r="C92" s="43"/>
      <c r="D92" s="73">
        <v>0</v>
      </c>
      <c r="E92" s="73">
        <f t="shared" si="12"/>
        <v>0</v>
      </c>
      <c r="F92" s="43"/>
      <c r="G92" s="43"/>
      <c r="H92" s="43"/>
      <c r="I92" s="43"/>
      <c r="K92" s="50"/>
    </row>
    <row r="93" spans="1:11" s="61" customFormat="1" ht="20.100000000000001" customHeight="1">
      <c r="A93" s="6" t="s">
        <v>33</v>
      </c>
      <c r="B93" s="23">
        <v>516</v>
      </c>
      <c r="C93" s="43">
        <v>3770.58</v>
      </c>
      <c r="D93" s="73">
        <v>17700</v>
      </c>
      <c r="E93" s="73">
        <f t="shared" si="12"/>
        <v>32944</v>
      </c>
      <c r="F93" s="43">
        <v>5222</v>
      </c>
      <c r="G93" s="43">
        <v>18722</v>
      </c>
      <c r="H93" s="43">
        <v>9000</v>
      </c>
      <c r="I93" s="43"/>
    </row>
    <row r="94" spans="1:11" ht="20.100000000000001" customHeight="1">
      <c r="A94" s="88" t="s">
        <v>58</v>
      </c>
      <c r="B94" s="89"/>
      <c r="C94" s="89"/>
      <c r="D94" s="89"/>
      <c r="E94" s="89"/>
      <c r="F94" s="89"/>
      <c r="G94" s="89"/>
      <c r="H94" s="89"/>
      <c r="I94" s="90"/>
    </row>
    <row r="95" spans="1:11" ht="20.100000000000001" customHeight="1">
      <c r="A95" s="6" t="s">
        <v>60</v>
      </c>
      <c r="B95" s="4">
        <v>600</v>
      </c>
      <c r="C95" s="73">
        <f>SUM(C96:C99)</f>
        <v>0</v>
      </c>
      <c r="D95" s="73">
        <v>0</v>
      </c>
      <c r="E95" s="73">
        <f t="shared" ref="E95:E103" si="13">SUM(F95:I95)</f>
        <v>0</v>
      </c>
      <c r="F95" s="73">
        <f>SUM(F96:F99)</f>
        <v>0</v>
      </c>
      <c r="G95" s="73">
        <f>SUM(G96:G99)</f>
        <v>0</v>
      </c>
      <c r="H95" s="73">
        <f>SUM(H96:H99)</f>
        <v>0</v>
      </c>
      <c r="I95" s="73">
        <f>SUM(I96:I99)</f>
        <v>0</v>
      </c>
    </row>
    <row r="96" spans="1:11" ht="20.100000000000001" customHeight="1">
      <c r="A96" s="21" t="s">
        <v>61</v>
      </c>
      <c r="B96" s="23">
        <v>601</v>
      </c>
      <c r="C96" s="43"/>
      <c r="D96" s="43">
        <v>0</v>
      </c>
      <c r="E96" s="71">
        <f t="shared" si="13"/>
        <v>0</v>
      </c>
      <c r="F96" s="43"/>
      <c r="G96" s="43"/>
      <c r="H96" s="43"/>
      <c r="I96" s="43"/>
    </row>
    <row r="97" spans="1:9" ht="20.100000000000001" customHeight="1">
      <c r="A97" s="21" t="s">
        <v>62</v>
      </c>
      <c r="B97" s="23">
        <v>602</v>
      </c>
      <c r="C97" s="43"/>
      <c r="D97" s="43">
        <v>0</v>
      </c>
      <c r="E97" s="71">
        <f t="shared" si="13"/>
        <v>0</v>
      </c>
      <c r="F97" s="43"/>
      <c r="G97" s="43"/>
      <c r="H97" s="43"/>
      <c r="I97" s="43"/>
    </row>
    <row r="98" spans="1:9" ht="20.100000000000001" customHeight="1">
      <c r="A98" s="21" t="s">
        <v>63</v>
      </c>
      <c r="B98" s="23">
        <v>603</v>
      </c>
      <c r="C98" s="43"/>
      <c r="D98" s="43">
        <v>0</v>
      </c>
      <c r="E98" s="71">
        <f t="shared" si="13"/>
        <v>0</v>
      </c>
      <c r="F98" s="43"/>
      <c r="G98" s="43"/>
      <c r="H98" s="43"/>
      <c r="I98" s="43"/>
    </row>
    <row r="99" spans="1:9" ht="20.100000000000001" customHeight="1">
      <c r="A99" s="6" t="s">
        <v>64</v>
      </c>
      <c r="B99" s="4">
        <v>610</v>
      </c>
      <c r="C99" s="43"/>
      <c r="D99" s="43">
        <v>0</v>
      </c>
      <c r="E99" s="71">
        <f t="shared" si="13"/>
        <v>0</v>
      </c>
      <c r="F99" s="43"/>
      <c r="G99" s="43"/>
      <c r="H99" s="43"/>
      <c r="I99" s="43"/>
    </row>
    <row r="100" spans="1:9" ht="20.100000000000001" customHeight="1">
      <c r="A100" s="6" t="s">
        <v>65</v>
      </c>
      <c r="B100" s="4">
        <v>620</v>
      </c>
      <c r="C100" s="73">
        <f>SUM(C101:C104)</f>
        <v>0</v>
      </c>
      <c r="D100" s="73">
        <v>0</v>
      </c>
      <c r="E100" s="73">
        <f t="shared" si="13"/>
        <v>0</v>
      </c>
      <c r="F100" s="73">
        <f>SUM(F101:F104)</f>
        <v>0</v>
      </c>
      <c r="G100" s="73">
        <f>SUM(G101:G104)</f>
        <v>0</v>
      </c>
      <c r="H100" s="73">
        <f>SUM(H101:H104)</f>
        <v>0</v>
      </c>
      <c r="I100" s="73">
        <f>SUM(I101:I104)</f>
        <v>0</v>
      </c>
    </row>
    <row r="101" spans="1:9" ht="20.100000000000001" customHeight="1">
      <c r="A101" s="21" t="s">
        <v>61</v>
      </c>
      <c r="B101" s="23">
        <v>621</v>
      </c>
      <c r="C101" s="43"/>
      <c r="D101" s="43">
        <v>0</v>
      </c>
      <c r="E101" s="71">
        <f t="shared" si="13"/>
        <v>0</v>
      </c>
      <c r="F101" s="43"/>
      <c r="G101" s="43"/>
      <c r="H101" s="43"/>
      <c r="I101" s="43"/>
    </row>
    <row r="102" spans="1:9" ht="20.100000000000001" customHeight="1">
      <c r="A102" s="21" t="s">
        <v>62</v>
      </c>
      <c r="B102" s="23">
        <v>622</v>
      </c>
      <c r="C102" s="43"/>
      <c r="D102" s="43">
        <v>0</v>
      </c>
      <c r="E102" s="71">
        <f t="shared" si="13"/>
        <v>0</v>
      </c>
      <c r="F102" s="43"/>
      <c r="G102" s="43"/>
      <c r="H102" s="43"/>
      <c r="I102" s="43"/>
    </row>
    <row r="103" spans="1:9" ht="20.100000000000001" customHeight="1">
      <c r="A103" s="21" t="s">
        <v>63</v>
      </c>
      <c r="B103" s="23">
        <v>623</v>
      </c>
      <c r="C103" s="43"/>
      <c r="D103" s="43">
        <v>0</v>
      </c>
      <c r="E103" s="71">
        <f t="shared" si="13"/>
        <v>0</v>
      </c>
      <c r="F103" s="43"/>
      <c r="G103" s="43"/>
      <c r="H103" s="43"/>
      <c r="I103" s="43"/>
    </row>
    <row r="104" spans="1:9" ht="20.100000000000001" customHeight="1">
      <c r="A104" s="6" t="s">
        <v>34</v>
      </c>
      <c r="B104" s="4">
        <v>630</v>
      </c>
      <c r="C104" s="43"/>
      <c r="D104" s="43">
        <v>0</v>
      </c>
      <c r="E104" s="71">
        <f>SUM(F104:I104)</f>
        <v>0</v>
      </c>
      <c r="F104" s="43"/>
      <c r="G104" s="43"/>
      <c r="H104" s="43"/>
      <c r="I104" s="43"/>
    </row>
    <row r="105" spans="1:9" ht="20.100000000000001" customHeight="1">
      <c r="A105" s="8" t="s">
        <v>12</v>
      </c>
      <c r="B105" s="9">
        <v>700</v>
      </c>
      <c r="C105" s="73">
        <f>C43+C44+C45+C51+C85+C95</f>
        <v>158504.53</v>
      </c>
      <c r="D105" s="73">
        <f>D54</f>
        <v>354496.29000000004</v>
      </c>
      <c r="E105" s="73">
        <f>SUM(F105:I105)</f>
        <v>486493.9</v>
      </c>
      <c r="F105" s="73">
        <f>F54</f>
        <v>77350</v>
      </c>
      <c r="G105" s="73">
        <f t="shared" ref="G105:I105" si="14">G54</f>
        <v>104488.9</v>
      </c>
      <c r="H105" s="73">
        <f t="shared" si="14"/>
        <v>227480</v>
      </c>
      <c r="I105" s="73">
        <f t="shared" si="14"/>
        <v>77175</v>
      </c>
    </row>
    <row r="106" spans="1:9" ht="20.100000000000001" customHeight="1">
      <c r="A106" s="8" t="s">
        <v>20</v>
      </c>
      <c r="B106" s="9">
        <v>800</v>
      </c>
      <c r="C106" s="73">
        <f>C75+C100+C87</f>
        <v>153206.38</v>
      </c>
      <c r="D106" s="73">
        <f>D83+D93</f>
        <v>234957.7</v>
      </c>
      <c r="E106" s="73" t="e">
        <f>SUM(F106:I106)</f>
        <v>#REF!</v>
      </c>
      <c r="F106" s="73" t="e">
        <f>F75+F100+F87</f>
        <v>#REF!</v>
      </c>
      <c r="G106" s="73" t="e">
        <f t="shared" ref="G106:I106" si="15">G75+G100+G87</f>
        <v>#REF!</v>
      </c>
      <c r="H106" s="73" t="e">
        <f t="shared" si="15"/>
        <v>#REF!</v>
      </c>
      <c r="I106" s="73" t="e">
        <f t="shared" si="15"/>
        <v>#REF!</v>
      </c>
    </row>
    <row r="107" spans="1:9" ht="19.5" customHeight="1">
      <c r="A107" s="6" t="s">
        <v>50</v>
      </c>
      <c r="B107" s="7">
        <v>850</v>
      </c>
      <c r="C107" s="71">
        <f>C105+C106</f>
        <v>311710.91000000003</v>
      </c>
      <c r="D107" s="71">
        <v>9168.7000000000116</v>
      </c>
      <c r="E107" s="71" t="e">
        <f>SUM(F107:I107)</f>
        <v>#REF!</v>
      </c>
      <c r="F107" s="43" t="e">
        <f>F105-F106</f>
        <v>#REF!</v>
      </c>
      <c r="G107" s="43" t="e">
        <f>G105-G106</f>
        <v>#REF!</v>
      </c>
      <c r="H107" s="43" t="e">
        <f>H105-H106</f>
        <v>#REF!</v>
      </c>
      <c r="I107" s="43" t="e">
        <f>I105-I106</f>
        <v>#REF!</v>
      </c>
    </row>
    <row r="108" spans="1:9" ht="19.5" customHeight="1">
      <c r="A108" s="88" t="s">
        <v>51</v>
      </c>
      <c r="B108" s="89"/>
      <c r="C108" s="44"/>
      <c r="D108" s="44"/>
      <c r="E108" s="45"/>
      <c r="F108" s="45" t="s">
        <v>54</v>
      </c>
      <c r="G108" s="45" t="s">
        <v>55</v>
      </c>
      <c r="H108" s="45" t="s">
        <v>52</v>
      </c>
      <c r="I108" s="45" t="s">
        <v>53</v>
      </c>
    </row>
    <row r="109" spans="1:9" ht="19.5" customHeight="1">
      <c r="A109" s="6" t="s">
        <v>66</v>
      </c>
      <c r="B109" s="7">
        <v>900</v>
      </c>
      <c r="C109" s="43"/>
      <c r="D109" s="43"/>
      <c r="E109" s="43"/>
      <c r="F109" s="46">
        <v>541.75</v>
      </c>
      <c r="G109" s="46">
        <v>541.25</v>
      </c>
      <c r="H109" s="46">
        <v>540</v>
      </c>
      <c r="I109" s="46">
        <v>439</v>
      </c>
    </row>
    <row r="110" spans="1:9" ht="19.5" customHeight="1">
      <c r="A110" s="6" t="s">
        <v>131</v>
      </c>
      <c r="B110" s="7">
        <v>910</v>
      </c>
      <c r="C110" s="43"/>
      <c r="D110" s="43"/>
      <c r="E110" s="43"/>
      <c r="F110" s="43"/>
      <c r="G110" s="43"/>
      <c r="H110" s="43"/>
      <c r="I110" s="43"/>
    </row>
    <row r="111" spans="1:9" ht="19.5" customHeight="1">
      <c r="A111" s="6" t="s">
        <v>56</v>
      </c>
      <c r="B111" s="7">
        <v>920</v>
      </c>
      <c r="C111" s="43"/>
      <c r="D111" s="43"/>
      <c r="E111" s="43"/>
      <c r="F111" s="43"/>
      <c r="G111" s="43"/>
      <c r="H111" s="43"/>
      <c r="I111" s="43"/>
    </row>
    <row r="112" spans="1:9" ht="19.5" customHeight="1">
      <c r="A112" s="6" t="s">
        <v>67</v>
      </c>
      <c r="B112" s="7">
        <v>930</v>
      </c>
      <c r="C112" s="43"/>
      <c r="D112" s="43"/>
      <c r="E112" s="43"/>
      <c r="F112" s="43"/>
      <c r="G112" s="43"/>
      <c r="H112" s="43"/>
      <c r="I112" s="43"/>
    </row>
    <row r="113" spans="1:9" ht="19.5" customHeight="1">
      <c r="A113" s="6" t="s">
        <v>97</v>
      </c>
      <c r="B113" s="7">
        <v>940</v>
      </c>
      <c r="C113" s="43"/>
      <c r="D113" s="43"/>
      <c r="E113" s="43"/>
      <c r="F113" s="43"/>
      <c r="G113" s="43"/>
      <c r="H113" s="43"/>
      <c r="I113" s="43"/>
    </row>
    <row r="114" spans="1:9" ht="19.5" customHeight="1">
      <c r="A114" s="6" t="s">
        <v>98</v>
      </c>
      <c r="B114" s="7">
        <v>950</v>
      </c>
      <c r="C114" s="43"/>
      <c r="D114" s="43"/>
      <c r="E114" s="43"/>
      <c r="F114" s="43"/>
      <c r="G114" s="43"/>
      <c r="H114" s="43"/>
      <c r="I114" s="43"/>
    </row>
    <row r="115" spans="1:9" ht="19.5" customHeight="1">
      <c r="A115" s="14"/>
      <c r="B115" s="1"/>
      <c r="C115" s="26"/>
      <c r="D115" s="26"/>
      <c r="E115" s="26"/>
      <c r="F115" s="26"/>
      <c r="G115" s="26"/>
      <c r="H115" s="26"/>
      <c r="I115" s="26"/>
    </row>
    <row r="116" spans="1:9" ht="19.5" customHeight="1">
      <c r="A116" s="14" t="s">
        <v>85</v>
      </c>
      <c r="B116" s="1"/>
      <c r="C116" s="26"/>
      <c r="D116" s="26"/>
      <c r="E116" s="26"/>
      <c r="F116" s="26"/>
      <c r="G116" s="26"/>
      <c r="H116" s="26"/>
      <c r="I116" s="26"/>
    </row>
    <row r="117" spans="1:9" ht="19.5" customHeight="1">
      <c r="A117" s="14"/>
      <c r="C117" s="16"/>
      <c r="D117" s="15"/>
      <c r="E117" s="15"/>
      <c r="F117" s="15"/>
      <c r="G117" s="15"/>
      <c r="H117" s="15"/>
      <c r="I117" s="15"/>
    </row>
    <row r="118" spans="1:9" ht="20.100000000000001" customHeight="1">
      <c r="A118" s="60" t="s">
        <v>115</v>
      </c>
      <c r="B118" s="1"/>
      <c r="C118" s="86" t="s">
        <v>29</v>
      </c>
      <c r="D118" s="86"/>
      <c r="E118" s="86"/>
      <c r="F118" s="10"/>
      <c r="G118" s="87" t="s">
        <v>114</v>
      </c>
      <c r="H118" s="87"/>
      <c r="I118" s="87"/>
    </row>
    <row r="119" spans="1:9" ht="20.100000000000001" customHeight="1">
      <c r="A119" s="59" t="s">
        <v>28</v>
      </c>
      <c r="B119" s="2"/>
      <c r="C119" s="83" t="s">
        <v>32</v>
      </c>
      <c r="D119" s="83"/>
      <c r="E119" s="83"/>
      <c r="F119" s="13"/>
      <c r="G119" s="84" t="s">
        <v>18</v>
      </c>
      <c r="H119" s="84"/>
      <c r="I119" s="84"/>
    </row>
    <row r="120" spans="1:9" ht="20.100000000000001" customHeight="1">
      <c r="A120" s="14"/>
      <c r="C120" s="16"/>
      <c r="D120" s="15"/>
      <c r="E120" s="15"/>
      <c r="F120" s="15"/>
      <c r="G120" s="15"/>
      <c r="H120" s="15"/>
      <c r="I120" s="15"/>
    </row>
    <row r="121" spans="1:9">
      <c r="A121" s="14"/>
      <c r="C121" s="16"/>
      <c r="D121" s="15"/>
      <c r="E121" s="15"/>
      <c r="F121" s="15"/>
      <c r="G121" s="15"/>
      <c r="H121" s="15"/>
      <c r="I121" s="15"/>
    </row>
    <row r="122" spans="1:9">
      <c r="A122" s="14"/>
      <c r="C122" s="16"/>
      <c r="D122" s="15"/>
      <c r="E122" s="15"/>
      <c r="F122" s="15"/>
      <c r="G122" s="15"/>
      <c r="H122" s="15"/>
      <c r="I122" s="15"/>
    </row>
    <row r="123" spans="1:9">
      <c r="A123" s="14"/>
      <c r="C123" s="16"/>
      <c r="D123" s="15"/>
      <c r="E123" s="15"/>
      <c r="F123" s="15"/>
      <c r="G123" s="15"/>
      <c r="H123" s="15"/>
      <c r="I123" s="15"/>
    </row>
    <row r="124" spans="1:9">
      <c r="A124" s="14"/>
      <c r="C124" s="16"/>
      <c r="D124" s="15"/>
      <c r="E124" s="15"/>
      <c r="F124" s="15"/>
      <c r="G124" s="15"/>
      <c r="H124" s="15"/>
      <c r="I124" s="15"/>
    </row>
    <row r="125" spans="1:9">
      <c r="A125" s="14"/>
      <c r="C125" s="16"/>
      <c r="D125" s="15"/>
      <c r="E125" s="15"/>
      <c r="F125" s="15"/>
      <c r="G125" s="15"/>
      <c r="H125" s="15"/>
      <c r="I125" s="15"/>
    </row>
    <row r="126" spans="1:9">
      <c r="A126" s="14"/>
      <c r="C126" s="16"/>
      <c r="D126" s="15"/>
      <c r="E126" s="15"/>
      <c r="F126" s="15"/>
      <c r="G126" s="15"/>
      <c r="H126" s="15"/>
      <c r="I126" s="15"/>
    </row>
    <row r="127" spans="1:9">
      <c r="A127" s="14"/>
      <c r="C127" s="16"/>
      <c r="D127" s="15"/>
      <c r="E127" s="15"/>
      <c r="F127" s="15"/>
      <c r="G127" s="15"/>
      <c r="H127" s="15"/>
      <c r="I127" s="15"/>
    </row>
    <row r="128" spans="1:9">
      <c r="A128" s="14"/>
      <c r="C128" s="16"/>
      <c r="D128" s="15"/>
      <c r="E128" s="15"/>
      <c r="F128" s="15"/>
      <c r="G128" s="15"/>
      <c r="H128" s="15"/>
      <c r="I128" s="15"/>
    </row>
    <row r="129" spans="1:9">
      <c r="A129" s="14"/>
      <c r="C129" s="16"/>
      <c r="D129" s="15"/>
      <c r="E129" s="15"/>
      <c r="F129" s="15"/>
      <c r="G129" s="15"/>
      <c r="H129" s="15"/>
      <c r="I129" s="15"/>
    </row>
    <row r="130" spans="1:9">
      <c r="A130" s="14"/>
      <c r="C130" s="16"/>
      <c r="D130" s="15"/>
      <c r="E130" s="15"/>
      <c r="F130" s="15"/>
      <c r="G130" s="15"/>
      <c r="H130" s="15"/>
      <c r="I130" s="15"/>
    </row>
    <row r="131" spans="1:9">
      <c r="A131" s="14"/>
      <c r="C131" s="16"/>
      <c r="D131" s="15"/>
      <c r="E131" s="15"/>
      <c r="F131" s="15"/>
      <c r="G131" s="15"/>
      <c r="H131" s="15"/>
      <c r="I131" s="15"/>
    </row>
    <row r="132" spans="1:9">
      <c r="A132" s="14"/>
      <c r="C132" s="16"/>
      <c r="D132" s="15"/>
      <c r="E132" s="15"/>
      <c r="F132" s="15"/>
      <c r="G132" s="15"/>
      <c r="H132" s="15"/>
      <c r="I132" s="15"/>
    </row>
    <row r="133" spans="1:9">
      <c r="A133" s="14"/>
      <c r="C133" s="16"/>
      <c r="D133" s="15"/>
      <c r="E133" s="15"/>
      <c r="F133" s="15"/>
      <c r="G133" s="15"/>
      <c r="H133" s="15"/>
      <c r="I133" s="15"/>
    </row>
    <row r="134" spans="1:9">
      <c r="A134" s="14"/>
      <c r="C134" s="16"/>
      <c r="D134" s="15"/>
      <c r="E134" s="15"/>
      <c r="F134" s="15"/>
      <c r="G134" s="15"/>
      <c r="H134" s="15"/>
      <c r="I134" s="15"/>
    </row>
    <row r="135" spans="1:9">
      <c r="A135" s="14"/>
      <c r="C135" s="16"/>
      <c r="D135" s="15"/>
      <c r="E135" s="15"/>
      <c r="F135" s="15"/>
      <c r="G135" s="15"/>
      <c r="H135" s="15"/>
      <c r="I135" s="15"/>
    </row>
    <row r="136" spans="1:9">
      <c r="A136" s="14"/>
      <c r="C136" s="16"/>
      <c r="D136" s="15"/>
      <c r="E136" s="15"/>
      <c r="F136" s="15"/>
      <c r="G136" s="15"/>
      <c r="H136" s="15"/>
      <c r="I136" s="15"/>
    </row>
    <row r="137" spans="1:9">
      <c r="A137" s="14"/>
      <c r="C137" s="16"/>
      <c r="D137" s="15"/>
      <c r="E137" s="15"/>
      <c r="F137" s="15"/>
      <c r="G137" s="15"/>
      <c r="H137" s="15"/>
      <c r="I137" s="15"/>
    </row>
    <row r="138" spans="1:9">
      <c r="A138" s="14"/>
      <c r="C138" s="16"/>
      <c r="D138" s="15"/>
      <c r="E138" s="15"/>
      <c r="F138" s="15"/>
      <c r="G138" s="15"/>
      <c r="H138" s="15"/>
      <c r="I138" s="15"/>
    </row>
    <row r="139" spans="1:9">
      <c r="A139" s="14"/>
      <c r="C139" s="16"/>
      <c r="D139" s="15"/>
      <c r="E139" s="15"/>
      <c r="F139" s="15"/>
      <c r="G139" s="15"/>
      <c r="H139" s="15"/>
      <c r="I139" s="15"/>
    </row>
    <row r="140" spans="1:9">
      <c r="A140" s="14"/>
      <c r="C140" s="16"/>
      <c r="D140" s="15"/>
      <c r="E140" s="15"/>
      <c r="F140" s="15"/>
      <c r="G140" s="15"/>
      <c r="H140" s="15"/>
      <c r="I140" s="15"/>
    </row>
    <row r="141" spans="1:9">
      <c r="A141" s="14"/>
      <c r="C141" s="16"/>
      <c r="D141" s="15"/>
      <c r="E141" s="15"/>
      <c r="F141" s="15"/>
      <c r="G141" s="15"/>
      <c r="H141" s="15"/>
      <c r="I141" s="15"/>
    </row>
    <row r="142" spans="1:9">
      <c r="A142" s="14"/>
      <c r="C142" s="16"/>
      <c r="D142" s="15"/>
      <c r="E142" s="15"/>
      <c r="F142" s="15"/>
      <c r="G142" s="15"/>
      <c r="H142" s="15"/>
      <c r="I142" s="15"/>
    </row>
    <row r="143" spans="1:9">
      <c r="A143" s="14"/>
      <c r="C143" s="16"/>
      <c r="D143" s="15"/>
      <c r="E143" s="15"/>
      <c r="F143" s="15"/>
      <c r="G143" s="15"/>
      <c r="H143" s="15"/>
      <c r="I143" s="15"/>
    </row>
    <row r="144" spans="1:9">
      <c r="A144" s="14"/>
      <c r="C144" s="16"/>
      <c r="D144" s="15"/>
      <c r="E144" s="15"/>
      <c r="F144" s="15"/>
      <c r="G144" s="15"/>
      <c r="H144" s="15"/>
      <c r="I144" s="15"/>
    </row>
    <row r="145" spans="1:9">
      <c r="A145" s="14"/>
      <c r="C145" s="16"/>
      <c r="D145" s="15"/>
      <c r="E145" s="15"/>
      <c r="F145" s="15"/>
      <c r="G145" s="15"/>
      <c r="H145" s="15"/>
      <c r="I145" s="15"/>
    </row>
    <row r="146" spans="1:9">
      <c r="A146" s="14"/>
      <c r="C146" s="16"/>
      <c r="D146" s="15"/>
      <c r="E146" s="15"/>
      <c r="F146" s="15"/>
      <c r="G146" s="15"/>
      <c r="H146" s="15"/>
      <c r="I146" s="15"/>
    </row>
    <row r="147" spans="1:9">
      <c r="A147" s="14"/>
      <c r="C147" s="16"/>
      <c r="D147" s="15"/>
      <c r="E147" s="15"/>
      <c r="F147" s="15"/>
      <c r="G147" s="15"/>
      <c r="H147" s="15"/>
      <c r="I147" s="15"/>
    </row>
    <row r="148" spans="1:9">
      <c r="A148" s="14"/>
      <c r="C148" s="16"/>
      <c r="D148" s="15"/>
      <c r="E148" s="15"/>
      <c r="F148" s="15"/>
      <c r="G148" s="15"/>
      <c r="H148" s="15"/>
      <c r="I148" s="15"/>
    </row>
    <row r="149" spans="1:9">
      <c r="A149" s="14"/>
      <c r="C149" s="16"/>
      <c r="D149" s="15"/>
      <c r="E149" s="15"/>
      <c r="F149" s="15"/>
      <c r="G149" s="15"/>
      <c r="H149" s="15"/>
      <c r="I149" s="15"/>
    </row>
    <row r="150" spans="1:9">
      <c r="A150" s="14"/>
      <c r="C150" s="16"/>
      <c r="D150" s="15"/>
      <c r="E150" s="15"/>
      <c r="F150" s="15"/>
      <c r="G150" s="15"/>
      <c r="H150" s="15"/>
      <c r="I150" s="15"/>
    </row>
    <row r="151" spans="1:9">
      <c r="A151" s="14"/>
      <c r="C151" s="16"/>
      <c r="D151" s="15"/>
      <c r="E151" s="15"/>
      <c r="F151" s="15"/>
      <c r="G151" s="15"/>
      <c r="H151" s="15"/>
      <c r="I151" s="15"/>
    </row>
    <row r="152" spans="1:9">
      <c r="A152" s="14"/>
      <c r="C152" s="16"/>
      <c r="D152" s="15"/>
      <c r="E152" s="15"/>
      <c r="F152" s="15"/>
      <c r="G152" s="15"/>
      <c r="H152" s="15"/>
      <c r="I152" s="15"/>
    </row>
    <row r="153" spans="1:9">
      <c r="A153" s="14"/>
      <c r="C153" s="16"/>
      <c r="D153" s="15"/>
      <c r="E153" s="15"/>
      <c r="F153" s="15"/>
      <c r="G153" s="15"/>
      <c r="H153" s="15"/>
      <c r="I153" s="15"/>
    </row>
    <row r="154" spans="1:9">
      <c r="A154" s="14"/>
      <c r="C154" s="16"/>
      <c r="D154" s="15"/>
      <c r="E154" s="15"/>
      <c r="F154" s="15"/>
      <c r="G154" s="15"/>
      <c r="H154" s="15"/>
      <c r="I154" s="15"/>
    </row>
    <row r="155" spans="1:9">
      <c r="A155" s="14"/>
      <c r="C155" s="16"/>
      <c r="D155" s="15"/>
      <c r="E155" s="15"/>
      <c r="F155" s="15"/>
      <c r="G155" s="15"/>
      <c r="H155" s="15"/>
      <c r="I155" s="15"/>
    </row>
    <row r="156" spans="1:9">
      <c r="A156" s="14"/>
      <c r="C156" s="16"/>
      <c r="D156" s="15"/>
      <c r="E156" s="15"/>
      <c r="F156" s="15"/>
      <c r="G156" s="15"/>
      <c r="H156" s="15"/>
      <c r="I156" s="15"/>
    </row>
    <row r="157" spans="1:9">
      <c r="A157" s="14"/>
      <c r="C157" s="16"/>
      <c r="D157" s="15"/>
      <c r="E157" s="15"/>
      <c r="F157" s="15"/>
      <c r="G157" s="15"/>
      <c r="H157" s="15"/>
      <c r="I157" s="15"/>
    </row>
    <row r="158" spans="1:9">
      <c r="A158" s="14"/>
      <c r="C158" s="16"/>
      <c r="D158" s="15"/>
      <c r="E158" s="15"/>
      <c r="F158" s="15"/>
      <c r="G158" s="15"/>
      <c r="H158" s="15"/>
      <c r="I158" s="15"/>
    </row>
    <row r="159" spans="1:9">
      <c r="A159" s="14"/>
      <c r="C159" s="16"/>
      <c r="D159" s="15"/>
      <c r="E159" s="15"/>
      <c r="F159" s="15"/>
      <c r="G159" s="15"/>
      <c r="H159" s="15"/>
      <c r="I159" s="15"/>
    </row>
    <row r="160" spans="1:9">
      <c r="A160" s="14"/>
      <c r="C160" s="16"/>
      <c r="D160" s="15"/>
      <c r="E160" s="15"/>
      <c r="F160" s="15"/>
      <c r="G160" s="15"/>
      <c r="H160" s="15"/>
      <c r="I160" s="15"/>
    </row>
    <row r="161" spans="1:4">
      <c r="A161" s="18"/>
    </row>
    <row r="162" spans="1:4">
      <c r="A162" s="18"/>
    </row>
    <row r="163" spans="1:4">
      <c r="A163" s="18"/>
    </row>
    <row r="164" spans="1:4">
      <c r="A164" s="18"/>
    </row>
    <row r="165" spans="1:4">
      <c r="A165" s="18"/>
    </row>
    <row r="166" spans="1:4">
      <c r="A166" s="18"/>
    </row>
    <row r="167" spans="1:4">
      <c r="A167" s="18"/>
      <c r="B167" s="2"/>
      <c r="C167" s="2"/>
      <c r="D167" s="2"/>
    </row>
    <row r="168" spans="1:4">
      <c r="A168" s="18"/>
      <c r="B168" s="2"/>
      <c r="C168" s="2"/>
      <c r="D168" s="2"/>
    </row>
    <row r="169" spans="1:4">
      <c r="A169" s="18"/>
      <c r="B169" s="2"/>
      <c r="C169" s="2"/>
      <c r="D169" s="2"/>
    </row>
    <row r="170" spans="1:4">
      <c r="A170" s="18"/>
      <c r="B170" s="2"/>
      <c r="C170" s="2"/>
      <c r="D170" s="2"/>
    </row>
    <row r="171" spans="1:4">
      <c r="A171" s="18"/>
      <c r="B171" s="2"/>
      <c r="C171" s="2"/>
      <c r="D171" s="2"/>
    </row>
    <row r="172" spans="1:4">
      <c r="A172" s="18"/>
      <c r="B172" s="2"/>
      <c r="C172" s="2"/>
      <c r="D172" s="2"/>
    </row>
    <row r="173" spans="1:4">
      <c r="A173" s="18"/>
      <c r="B173" s="2"/>
      <c r="C173" s="2"/>
      <c r="D173" s="2"/>
    </row>
    <row r="174" spans="1:4">
      <c r="A174" s="18"/>
      <c r="B174" s="2"/>
      <c r="C174" s="2"/>
      <c r="D174" s="2"/>
    </row>
    <row r="175" spans="1:4">
      <c r="A175" s="18"/>
      <c r="B175" s="2"/>
      <c r="C175" s="2"/>
      <c r="D175" s="2"/>
    </row>
    <row r="176" spans="1:4">
      <c r="A176" s="18"/>
      <c r="B176" s="2"/>
      <c r="C176" s="2"/>
      <c r="D176" s="2"/>
    </row>
    <row r="177" spans="1:4">
      <c r="A177" s="18"/>
      <c r="B177" s="2"/>
      <c r="C177" s="2"/>
      <c r="D177" s="2"/>
    </row>
    <row r="178" spans="1:4">
      <c r="A178" s="18"/>
      <c r="B178" s="2"/>
      <c r="C178" s="2"/>
      <c r="D178" s="2"/>
    </row>
    <row r="179" spans="1:4">
      <c r="A179" s="18"/>
      <c r="B179" s="2"/>
      <c r="C179" s="2"/>
      <c r="D179" s="2"/>
    </row>
    <row r="180" spans="1:4">
      <c r="A180" s="18"/>
      <c r="B180" s="2"/>
      <c r="C180" s="2"/>
      <c r="D180" s="2"/>
    </row>
    <row r="181" spans="1:4">
      <c r="A181" s="18"/>
      <c r="B181" s="2"/>
      <c r="C181" s="2"/>
      <c r="D181" s="2"/>
    </row>
    <row r="182" spans="1:4">
      <c r="A182" s="18"/>
      <c r="B182" s="2"/>
      <c r="C182" s="2"/>
      <c r="D182" s="2"/>
    </row>
    <row r="183" spans="1:4">
      <c r="A183" s="18"/>
      <c r="B183" s="2"/>
      <c r="C183" s="2"/>
      <c r="D183" s="2"/>
    </row>
    <row r="184" spans="1:4">
      <c r="A184" s="18"/>
      <c r="B184" s="2"/>
      <c r="C184" s="2"/>
      <c r="D184" s="2"/>
    </row>
    <row r="185" spans="1:4">
      <c r="A185" s="18"/>
      <c r="B185" s="2"/>
      <c r="C185" s="2"/>
      <c r="D185" s="2"/>
    </row>
    <row r="186" spans="1:4">
      <c r="A186" s="18"/>
      <c r="B186" s="2"/>
      <c r="C186" s="2"/>
      <c r="D186" s="2"/>
    </row>
    <row r="187" spans="1:4">
      <c r="A187" s="18"/>
      <c r="B187" s="2"/>
      <c r="C187" s="2"/>
      <c r="D187" s="2"/>
    </row>
    <row r="188" spans="1:4">
      <c r="A188" s="18"/>
      <c r="B188" s="2"/>
      <c r="C188" s="2"/>
      <c r="D188" s="2"/>
    </row>
    <row r="189" spans="1:4">
      <c r="A189" s="18"/>
      <c r="B189" s="2"/>
      <c r="C189" s="2"/>
      <c r="D189" s="2"/>
    </row>
    <row r="190" spans="1:4">
      <c r="A190" s="18"/>
      <c r="B190" s="2"/>
      <c r="C190" s="2"/>
      <c r="D190" s="2"/>
    </row>
    <row r="191" spans="1:4">
      <c r="A191" s="18"/>
      <c r="B191" s="2"/>
      <c r="C191" s="2"/>
      <c r="D191" s="2"/>
    </row>
    <row r="192" spans="1:4">
      <c r="A192" s="18"/>
      <c r="B192" s="2"/>
      <c r="C192" s="2"/>
      <c r="D192" s="2"/>
    </row>
    <row r="193" spans="1:4">
      <c r="A193" s="18"/>
      <c r="B193" s="2"/>
      <c r="C193" s="2"/>
      <c r="D193" s="2"/>
    </row>
    <row r="194" spans="1:4">
      <c r="A194" s="18"/>
      <c r="B194" s="2"/>
      <c r="C194" s="2"/>
      <c r="D194" s="2"/>
    </row>
    <row r="195" spans="1:4">
      <c r="A195" s="18"/>
      <c r="B195" s="2"/>
      <c r="C195" s="2"/>
      <c r="D195" s="2"/>
    </row>
    <row r="196" spans="1:4">
      <c r="A196" s="18"/>
      <c r="B196" s="2"/>
      <c r="C196" s="2"/>
      <c r="D196" s="2"/>
    </row>
    <row r="197" spans="1:4">
      <c r="A197" s="18"/>
      <c r="B197" s="2"/>
      <c r="C197" s="2"/>
      <c r="D197" s="2"/>
    </row>
    <row r="198" spans="1:4">
      <c r="A198" s="18"/>
      <c r="B198" s="2"/>
      <c r="C198" s="2"/>
      <c r="D198" s="2"/>
    </row>
    <row r="199" spans="1:4">
      <c r="A199" s="18"/>
      <c r="B199" s="2"/>
      <c r="C199" s="2"/>
      <c r="D199" s="2"/>
    </row>
    <row r="200" spans="1:4">
      <c r="A200" s="18"/>
      <c r="B200" s="2"/>
      <c r="C200" s="2"/>
      <c r="D200" s="2"/>
    </row>
    <row r="201" spans="1:4">
      <c r="A201" s="18"/>
      <c r="B201" s="2"/>
      <c r="C201" s="2"/>
      <c r="D201" s="2"/>
    </row>
    <row r="202" spans="1:4">
      <c r="A202" s="18"/>
      <c r="B202" s="2"/>
      <c r="C202" s="2"/>
      <c r="D202" s="2"/>
    </row>
    <row r="203" spans="1:4">
      <c r="A203" s="18"/>
      <c r="B203" s="2"/>
      <c r="C203" s="2"/>
      <c r="D203" s="2"/>
    </row>
    <row r="204" spans="1:4">
      <c r="A204" s="18"/>
      <c r="B204" s="2"/>
      <c r="C204" s="2"/>
      <c r="D204" s="2"/>
    </row>
    <row r="205" spans="1:4">
      <c r="A205" s="18"/>
      <c r="B205" s="2"/>
      <c r="C205" s="2"/>
      <c r="D205" s="2"/>
    </row>
    <row r="206" spans="1:4">
      <c r="A206" s="18"/>
      <c r="B206" s="2"/>
      <c r="C206" s="2"/>
      <c r="D206" s="2"/>
    </row>
    <row r="207" spans="1:4">
      <c r="A207" s="18"/>
      <c r="B207" s="2"/>
      <c r="C207" s="2"/>
      <c r="D207" s="2"/>
    </row>
    <row r="208" spans="1:4">
      <c r="A208" s="18"/>
      <c r="B208" s="2"/>
      <c r="C208" s="2"/>
      <c r="D208" s="2"/>
    </row>
    <row r="209" spans="1:4">
      <c r="A209" s="18"/>
      <c r="B209" s="2"/>
      <c r="C209" s="2"/>
      <c r="D209" s="2"/>
    </row>
    <row r="210" spans="1:4">
      <c r="A210" s="18"/>
      <c r="B210" s="2"/>
      <c r="C210" s="2"/>
      <c r="D210" s="2"/>
    </row>
    <row r="211" spans="1:4">
      <c r="A211" s="18"/>
      <c r="B211" s="2"/>
      <c r="C211" s="2"/>
      <c r="D211" s="2"/>
    </row>
    <row r="212" spans="1:4">
      <c r="A212" s="18"/>
      <c r="B212" s="2"/>
      <c r="C212" s="2"/>
      <c r="D212" s="2"/>
    </row>
    <row r="213" spans="1:4">
      <c r="A213" s="18"/>
      <c r="B213" s="2"/>
      <c r="C213" s="2"/>
      <c r="D213" s="2"/>
    </row>
    <row r="214" spans="1:4">
      <c r="A214" s="18"/>
      <c r="B214" s="2"/>
      <c r="C214" s="2"/>
      <c r="D214" s="2"/>
    </row>
    <row r="215" spans="1:4">
      <c r="A215" s="18"/>
      <c r="B215" s="2"/>
      <c r="C215" s="2"/>
      <c r="D215" s="2"/>
    </row>
    <row r="216" spans="1:4">
      <c r="A216" s="18"/>
      <c r="B216" s="2"/>
      <c r="C216" s="2"/>
      <c r="D216" s="2"/>
    </row>
    <row r="217" spans="1:4">
      <c r="A217" s="18"/>
      <c r="B217" s="2"/>
      <c r="C217" s="2"/>
      <c r="D217" s="2"/>
    </row>
    <row r="218" spans="1:4">
      <c r="A218" s="18"/>
      <c r="B218" s="2"/>
      <c r="C218" s="2"/>
      <c r="D218" s="2"/>
    </row>
    <row r="219" spans="1:4">
      <c r="A219" s="18"/>
      <c r="B219" s="2"/>
      <c r="C219" s="2"/>
      <c r="D219" s="2"/>
    </row>
    <row r="220" spans="1:4">
      <c r="A220" s="18"/>
      <c r="B220" s="2"/>
      <c r="C220" s="2"/>
      <c r="D220" s="2"/>
    </row>
    <row r="221" spans="1:4">
      <c r="A221" s="18"/>
      <c r="B221" s="2"/>
      <c r="C221" s="2"/>
      <c r="D221" s="2"/>
    </row>
    <row r="222" spans="1:4">
      <c r="A222" s="18"/>
      <c r="B222" s="2"/>
      <c r="C222" s="2"/>
      <c r="D222" s="2"/>
    </row>
    <row r="223" spans="1:4">
      <c r="A223" s="18"/>
      <c r="B223" s="2"/>
      <c r="C223" s="2"/>
      <c r="D223" s="2"/>
    </row>
    <row r="224" spans="1:4">
      <c r="A224" s="18"/>
      <c r="B224" s="2"/>
      <c r="C224" s="2"/>
      <c r="D224" s="2"/>
    </row>
    <row r="225" spans="1:4">
      <c r="A225" s="18"/>
      <c r="B225" s="2"/>
      <c r="C225" s="2"/>
      <c r="D225" s="2"/>
    </row>
    <row r="226" spans="1:4">
      <c r="A226" s="18"/>
      <c r="B226" s="2"/>
      <c r="C226" s="2"/>
      <c r="D226" s="2"/>
    </row>
    <row r="227" spans="1:4">
      <c r="A227" s="18"/>
      <c r="B227" s="2"/>
      <c r="C227" s="2"/>
      <c r="D227" s="2"/>
    </row>
    <row r="228" spans="1:4">
      <c r="A228" s="18"/>
      <c r="B228" s="2"/>
      <c r="C228" s="2"/>
      <c r="D228" s="2"/>
    </row>
    <row r="229" spans="1:4">
      <c r="A229" s="18"/>
      <c r="B229" s="2"/>
      <c r="C229" s="2"/>
      <c r="D229" s="2"/>
    </row>
    <row r="230" spans="1:4">
      <c r="A230" s="18"/>
      <c r="B230" s="2"/>
      <c r="C230" s="2"/>
      <c r="D230" s="2"/>
    </row>
    <row r="231" spans="1:4">
      <c r="A231" s="18"/>
      <c r="B231" s="2"/>
      <c r="C231" s="2"/>
      <c r="D231" s="2"/>
    </row>
    <row r="232" spans="1:4">
      <c r="A232" s="18"/>
      <c r="B232" s="2"/>
      <c r="C232" s="2"/>
      <c r="D232" s="2"/>
    </row>
    <row r="233" spans="1:4">
      <c r="A233" s="18"/>
      <c r="B233" s="2"/>
      <c r="C233" s="2"/>
      <c r="D233" s="2"/>
    </row>
    <row r="234" spans="1:4">
      <c r="A234" s="18"/>
      <c r="B234" s="2"/>
      <c r="C234" s="2"/>
      <c r="D234" s="2"/>
    </row>
    <row r="235" spans="1:4">
      <c r="A235" s="18"/>
      <c r="B235" s="2"/>
      <c r="C235" s="2"/>
      <c r="D235" s="2"/>
    </row>
    <row r="236" spans="1:4">
      <c r="A236" s="18"/>
      <c r="B236" s="2"/>
      <c r="C236" s="2"/>
      <c r="D236" s="2"/>
    </row>
    <row r="237" spans="1:4">
      <c r="A237" s="18"/>
      <c r="B237" s="2"/>
      <c r="C237" s="2"/>
      <c r="D237" s="2"/>
    </row>
    <row r="238" spans="1:4">
      <c r="A238" s="18"/>
      <c r="B238" s="2"/>
      <c r="C238" s="2"/>
      <c r="D238" s="2"/>
    </row>
    <row r="239" spans="1:4">
      <c r="A239" s="18"/>
      <c r="B239" s="2"/>
      <c r="C239" s="2"/>
      <c r="D239" s="2"/>
    </row>
    <row r="240" spans="1:4">
      <c r="A240" s="18"/>
      <c r="B240" s="2"/>
      <c r="C240" s="2"/>
      <c r="D240" s="2"/>
    </row>
    <row r="241" spans="1:4">
      <c r="A241" s="18"/>
      <c r="B241" s="2"/>
      <c r="C241" s="2"/>
      <c r="D241" s="2"/>
    </row>
    <row r="242" spans="1:4">
      <c r="A242" s="18"/>
      <c r="B242" s="2"/>
      <c r="C242" s="2"/>
      <c r="D242" s="2"/>
    </row>
    <row r="243" spans="1:4">
      <c r="A243" s="18"/>
      <c r="B243" s="2"/>
      <c r="C243" s="2"/>
      <c r="D243" s="2"/>
    </row>
    <row r="244" spans="1:4">
      <c r="A244" s="18"/>
      <c r="B244" s="2"/>
      <c r="C244" s="2"/>
      <c r="D244" s="2"/>
    </row>
    <row r="245" spans="1:4">
      <c r="A245" s="18"/>
      <c r="B245" s="2"/>
      <c r="C245" s="2"/>
      <c r="D245" s="2"/>
    </row>
    <row r="246" spans="1:4">
      <c r="A246" s="18"/>
      <c r="B246" s="2"/>
      <c r="C246" s="2"/>
      <c r="D246" s="2"/>
    </row>
    <row r="247" spans="1:4">
      <c r="A247" s="18"/>
      <c r="B247" s="2"/>
      <c r="C247" s="2"/>
      <c r="D247" s="2"/>
    </row>
    <row r="248" spans="1:4">
      <c r="A248" s="18"/>
      <c r="B248" s="2"/>
      <c r="C248" s="2"/>
      <c r="D248" s="2"/>
    </row>
    <row r="249" spans="1:4">
      <c r="A249" s="18"/>
      <c r="B249" s="2"/>
      <c r="C249" s="2"/>
      <c r="D249" s="2"/>
    </row>
    <row r="250" spans="1:4">
      <c r="A250" s="18"/>
      <c r="B250" s="2"/>
      <c r="C250" s="2"/>
      <c r="D250" s="2"/>
    </row>
    <row r="251" spans="1:4">
      <c r="A251" s="18"/>
      <c r="B251" s="2"/>
      <c r="C251" s="2"/>
      <c r="D251" s="2"/>
    </row>
    <row r="252" spans="1:4">
      <c r="A252" s="18"/>
      <c r="B252" s="2"/>
      <c r="C252" s="2"/>
      <c r="D252" s="2"/>
    </row>
    <row r="253" spans="1:4">
      <c r="A253" s="18"/>
      <c r="B253" s="2"/>
      <c r="C253" s="2"/>
      <c r="D253" s="2"/>
    </row>
    <row r="254" spans="1:4">
      <c r="A254" s="18"/>
      <c r="B254" s="2"/>
      <c r="C254" s="2"/>
      <c r="D254" s="2"/>
    </row>
    <row r="255" spans="1:4">
      <c r="A255" s="18"/>
      <c r="B255" s="2"/>
      <c r="C255" s="2"/>
      <c r="D255" s="2"/>
    </row>
    <row r="256" spans="1:4">
      <c r="A256" s="18"/>
      <c r="B256" s="2"/>
      <c r="C256" s="2"/>
      <c r="D256" s="2"/>
    </row>
    <row r="257" spans="1:4">
      <c r="A257" s="18"/>
      <c r="B257" s="2"/>
      <c r="C257" s="2"/>
      <c r="D257" s="2"/>
    </row>
    <row r="258" spans="1:4">
      <c r="A258" s="18"/>
      <c r="B258" s="2"/>
      <c r="C258" s="2"/>
      <c r="D258" s="2"/>
    </row>
    <row r="259" spans="1:4">
      <c r="A259" s="18"/>
      <c r="B259" s="2"/>
      <c r="C259" s="2"/>
      <c r="D259" s="2"/>
    </row>
    <row r="260" spans="1:4">
      <c r="A260" s="18"/>
      <c r="B260" s="2"/>
      <c r="C260" s="2"/>
      <c r="D260" s="2"/>
    </row>
    <row r="261" spans="1:4">
      <c r="A261" s="18"/>
      <c r="B261" s="2"/>
      <c r="C261" s="2"/>
      <c r="D261" s="2"/>
    </row>
    <row r="262" spans="1:4">
      <c r="A262" s="18"/>
      <c r="B262" s="2"/>
      <c r="C262" s="2"/>
      <c r="D262" s="2"/>
    </row>
    <row r="263" spans="1:4">
      <c r="A263" s="18"/>
      <c r="B263" s="2"/>
      <c r="C263" s="2"/>
      <c r="D263" s="2"/>
    </row>
    <row r="264" spans="1:4">
      <c r="A264" s="18"/>
      <c r="B264" s="2"/>
      <c r="C264" s="2"/>
      <c r="D264" s="2"/>
    </row>
    <row r="265" spans="1:4">
      <c r="A265" s="18"/>
      <c r="B265" s="2"/>
      <c r="C265" s="2"/>
      <c r="D265" s="2"/>
    </row>
    <row r="266" spans="1:4">
      <c r="A266" s="18"/>
      <c r="B266" s="2"/>
      <c r="C266" s="2"/>
      <c r="D266" s="2"/>
    </row>
    <row r="267" spans="1:4">
      <c r="A267" s="18"/>
      <c r="B267" s="2"/>
      <c r="C267" s="2"/>
      <c r="D267" s="2"/>
    </row>
    <row r="268" spans="1:4">
      <c r="A268" s="18"/>
      <c r="B268" s="2"/>
      <c r="C268" s="2"/>
      <c r="D268" s="2"/>
    </row>
    <row r="269" spans="1:4">
      <c r="A269" s="18"/>
      <c r="B269" s="2"/>
      <c r="C269" s="2"/>
      <c r="D269" s="2"/>
    </row>
    <row r="270" spans="1:4">
      <c r="A270" s="18"/>
      <c r="B270" s="2"/>
      <c r="C270" s="2"/>
      <c r="D270" s="2"/>
    </row>
    <row r="271" spans="1:4">
      <c r="A271" s="18"/>
      <c r="B271" s="2"/>
      <c r="C271" s="2"/>
      <c r="D271" s="2"/>
    </row>
    <row r="272" spans="1:4">
      <c r="A272" s="18"/>
      <c r="B272" s="2"/>
      <c r="C272" s="2"/>
      <c r="D272" s="2"/>
    </row>
    <row r="273" spans="1:4">
      <c r="A273" s="18"/>
      <c r="B273" s="2"/>
      <c r="C273" s="2"/>
      <c r="D273" s="2"/>
    </row>
    <row r="274" spans="1:4">
      <c r="A274" s="18"/>
      <c r="B274" s="2"/>
      <c r="C274" s="2"/>
      <c r="D274" s="2"/>
    </row>
    <row r="275" spans="1:4">
      <c r="A275" s="18"/>
      <c r="B275" s="2"/>
      <c r="C275" s="2"/>
      <c r="D275" s="2"/>
    </row>
    <row r="276" spans="1:4">
      <c r="A276" s="18"/>
      <c r="B276" s="2"/>
      <c r="C276" s="2"/>
      <c r="D276" s="2"/>
    </row>
    <row r="277" spans="1:4">
      <c r="A277" s="18"/>
      <c r="B277" s="2"/>
      <c r="C277" s="2"/>
      <c r="D277" s="2"/>
    </row>
    <row r="278" spans="1:4">
      <c r="A278" s="18"/>
      <c r="B278" s="2"/>
      <c r="C278" s="2"/>
      <c r="D278" s="2"/>
    </row>
    <row r="279" spans="1:4">
      <c r="A279" s="18"/>
      <c r="B279" s="2"/>
      <c r="C279" s="2"/>
      <c r="D279" s="2"/>
    </row>
    <row r="280" spans="1:4">
      <c r="A280" s="18"/>
      <c r="B280" s="2"/>
      <c r="C280" s="2"/>
      <c r="D280" s="2"/>
    </row>
    <row r="281" spans="1:4">
      <c r="A281" s="18"/>
      <c r="B281" s="2"/>
      <c r="C281" s="2"/>
      <c r="D281" s="2"/>
    </row>
    <row r="282" spans="1:4">
      <c r="A282" s="18"/>
      <c r="B282" s="2"/>
      <c r="C282" s="2"/>
      <c r="D282" s="2"/>
    </row>
    <row r="283" spans="1:4">
      <c r="A283" s="18"/>
      <c r="B283" s="2"/>
      <c r="C283" s="2"/>
      <c r="D283" s="2"/>
    </row>
    <row r="284" spans="1:4">
      <c r="A284" s="18"/>
      <c r="B284" s="2"/>
      <c r="C284" s="2"/>
      <c r="D284" s="2"/>
    </row>
    <row r="285" spans="1:4">
      <c r="A285" s="18"/>
      <c r="B285" s="2"/>
      <c r="C285" s="2"/>
      <c r="D285" s="2"/>
    </row>
    <row r="286" spans="1:4">
      <c r="A286" s="18"/>
      <c r="B286" s="2"/>
      <c r="C286" s="2"/>
      <c r="D286" s="2"/>
    </row>
    <row r="287" spans="1:4">
      <c r="A287" s="18"/>
      <c r="B287" s="2"/>
      <c r="C287" s="2"/>
      <c r="D287" s="2"/>
    </row>
    <row r="288" spans="1:4">
      <c r="A288" s="18"/>
      <c r="B288" s="2"/>
      <c r="C288" s="2"/>
      <c r="D288" s="2"/>
    </row>
    <row r="289" spans="1:4">
      <c r="A289" s="18"/>
      <c r="B289" s="2"/>
      <c r="C289" s="2"/>
      <c r="D289" s="2"/>
    </row>
    <row r="290" spans="1:4">
      <c r="A290" s="18"/>
      <c r="B290" s="2"/>
      <c r="C290" s="2"/>
      <c r="D290" s="2"/>
    </row>
    <row r="291" spans="1:4">
      <c r="A291" s="18"/>
      <c r="B291" s="2"/>
      <c r="C291" s="2"/>
      <c r="D291" s="2"/>
    </row>
    <row r="292" spans="1:4">
      <c r="A292" s="18"/>
      <c r="B292" s="2"/>
      <c r="C292" s="2"/>
      <c r="D292" s="2"/>
    </row>
    <row r="293" spans="1:4">
      <c r="A293" s="18"/>
      <c r="B293" s="2"/>
      <c r="C293" s="2"/>
      <c r="D293" s="2"/>
    </row>
    <row r="294" spans="1:4">
      <c r="A294" s="18"/>
      <c r="B294" s="2"/>
      <c r="C294" s="2"/>
      <c r="D294" s="2"/>
    </row>
    <row r="295" spans="1:4">
      <c r="A295" s="18"/>
      <c r="B295" s="2"/>
      <c r="C295" s="2"/>
      <c r="D295" s="2"/>
    </row>
    <row r="296" spans="1:4">
      <c r="A296" s="18"/>
      <c r="B296" s="2"/>
      <c r="C296" s="2"/>
      <c r="D296" s="2"/>
    </row>
    <row r="297" spans="1:4">
      <c r="A297" s="18"/>
      <c r="B297" s="2"/>
      <c r="C297" s="2"/>
      <c r="D297" s="2"/>
    </row>
    <row r="298" spans="1:4">
      <c r="A298" s="18"/>
      <c r="B298" s="2"/>
      <c r="C298" s="2"/>
      <c r="D298" s="2"/>
    </row>
    <row r="299" spans="1:4">
      <c r="A299" s="18"/>
      <c r="B299" s="2"/>
      <c r="C299" s="2"/>
      <c r="D299" s="2"/>
    </row>
    <row r="300" spans="1:4">
      <c r="A300" s="18"/>
      <c r="B300" s="2"/>
      <c r="C300" s="2"/>
      <c r="D300" s="2"/>
    </row>
    <row r="301" spans="1:4">
      <c r="A301" s="18"/>
      <c r="B301" s="2"/>
      <c r="C301" s="2"/>
      <c r="D301" s="2"/>
    </row>
    <row r="302" spans="1:4">
      <c r="A302" s="18"/>
      <c r="B302" s="2"/>
      <c r="C302" s="2"/>
      <c r="D302" s="2"/>
    </row>
    <row r="303" spans="1:4">
      <c r="A303" s="18"/>
      <c r="B303" s="2"/>
      <c r="C303" s="2"/>
      <c r="D303" s="2"/>
    </row>
    <row r="304" spans="1:4">
      <c r="A304" s="18"/>
      <c r="B304" s="2"/>
      <c r="C304" s="2"/>
      <c r="D304" s="2"/>
    </row>
    <row r="305" spans="1:4">
      <c r="A305" s="18"/>
      <c r="B305" s="2"/>
      <c r="C305" s="2"/>
      <c r="D305" s="2"/>
    </row>
    <row r="306" spans="1:4">
      <c r="A306" s="18"/>
      <c r="B306" s="2"/>
      <c r="C306" s="2"/>
      <c r="D306" s="2"/>
    </row>
    <row r="307" spans="1:4">
      <c r="A307" s="18"/>
      <c r="B307" s="2"/>
      <c r="C307" s="2"/>
      <c r="D307" s="2"/>
    </row>
    <row r="308" spans="1:4">
      <c r="A308" s="18"/>
      <c r="B308" s="2"/>
      <c r="C308" s="2"/>
      <c r="D308" s="2"/>
    </row>
    <row r="309" spans="1:4">
      <c r="A309" s="18"/>
      <c r="B309" s="2"/>
      <c r="C309" s="2"/>
      <c r="D309" s="2"/>
    </row>
    <row r="310" spans="1:4">
      <c r="A310" s="18"/>
      <c r="B310" s="2"/>
      <c r="C310" s="2"/>
      <c r="D310" s="2"/>
    </row>
    <row r="311" spans="1:4">
      <c r="A311" s="18"/>
      <c r="B311" s="2"/>
      <c r="C311" s="2"/>
      <c r="D311" s="2"/>
    </row>
    <row r="312" spans="1:4">
      <c r="A312" s="18"/>
      <c r="B312" s="2"/>
      <c r="C312" s="2"/>
      <c r="D312" s="2"/>
    </row>
    <row r="313" spans="1:4">
      <c r="A313" s="18"/>
      <c r="B313" s="2"/>
      <c r="C313" s="2"/>
      <c r="D313" s="2"/>
    </row>
    <row r="314" spans="1:4">
      <c r="A314" s="18"/>
      <c r="B314" s="2"/>
      <c r="C314" s="2"/>
      <c r="D314" s="2"/>
    </row>
    <row r="315" spans="1:4">
      <c r="A315" s="18"/>
      <c r="B315" s="2"/>
      <c r="C315" s="2"/>
      <c r="D315" s="2"/>
    </row>
    <row r="316" spans="1:4">
      <c r="A316" s="18"/>
      <c r="B316" s="2"/>
      <c r="C316" s="2"/>
      <c r="D316" s="2"/>
    </row>
    <row r="317" spans="1:4">
      <c r="A317" s="18"/>
      <c r="B317" s="2"/>
      <c r="C317" s="2"/>
      <c r="D317" s="2"/>
    </row>
    <row r="318" spans="1:4">
      <c r="A318" s="18"/>
      <c r="B318" s="2"/>
      <c r="C318" s="2"/>
      <c r="D318" s="2"/>
    </row>
    <row r="319" spans="1:4">
      <c r="A319" s="18"/>
      <c r="B319" s="2"/>
      <c r="C319" s="2"/>
      <c r="D319" s="2"/>
    </row>
    <row r="320" spans="1:4">
      <c r="A320" s="18"/>
      <c r="B320" s="2"/>
      <c r="C320" s="2"/>
      <c r="D320" s="2"/>
    </row>
    <row r="321" spans="1:4">
      <c r="A321" s="18"/>
      <c r="B321" s="2"/>
      <c r="C321" s="2"/>
      <c r="D321" s="2"/>
    </row>
    <row r="322" spans="1:4">
      <c r="A322" s="18"/>
      <c r="B322" s="2"/>
      <c r="C322" s="2"/>
      <c r="D322" s="2"/>
    </row>
    <row r="323" spans="1:4">
      <c r="A323" s="18"/>
      <c r="B323" s="2"/>
      <c r="C323" s="2"/>
      <c r="D323" s="2"/>
    </row>
    <row r="324" spans="1:4">
      <c r="A324" s="18"/>
      <c r="B324" s="2"/>
      <c r="C324" s="2"/>
      <c r="D324" s="2"/>
    </row>
    <row r="325" spans="1:4">
      <c r="A325" s="18"/>
      <c r="B325" s="2"/>
      <c r="C325" s="2"/>
      <c r="D325" s="2"/>
    </row>
    <row r="326" spans="1:4">
      <c r="A326" s="18"/>
      <c r="B326" s="2"/>
      <c r="C326" s="2"/>
      <c r="D326" s="2"/>
    </row>
    <row r="327" spans="1:4">
      <c r="A327" s="18"/>
      <c r="B327" s="2"/>
      <c r="C327" s="2"/>
      <c r="D327" s="2"/>
    </row>
  </sheetData>
  <mergeCells count="39">
    <mergeCell ref="F13:I13"/>
    <mergeCell ref="F11:I11"/>
    <mergeCell ref="F12:I12"/>
    <mergeCell ref="F4:I4"/>
    <mergeCell ref="F5:I5"/>
    <mergeCell ref="F6:I6"/>
    <mergeCell ref="F7:I7"/>
    <mergeCell ref="F8:I8"/>
    <mergeCell ref="H22:I22"/>
    <mergeCell ref="H25:I25"/>
    <mergeCell ref="A24:I24"/>
    <mergeCell ref="B27:E27"/>
    <mergeCell ref="B28:E28"/>
    <mergeCell ref="B25:E25"/>
    <mergeCell ref="B31:E31"/>
    <mergeCell ref="F38:I38"/>
    <mergeCell ref="A38:A39"/>
    <mergeCell ref="B38:B39"/>
    <mergeCell ref="E38:E39"/>
    <mergeCell ref="C38:C39"/>
    <mergeCell ref="D38:D39"/>
    <mergeCell ref="B32:E32"/>
    <mergeCell ref="B33:G33"/>
    <mergeCell ref="B29:E29"/>
    <mergeCell ref="B26:G26"/>
    <mergeCell ref="C119:E119"/>
    <mergeCell ref="G119:I119"/>
    <mergeCell ref="A42:I42"/>
    <mergeCell ref="C118:E118"/>
    <mergeCell ref="G118:I118"/>
    <mergeCell ref="A84:I84"/>
    <mergeCell ref="A108:B108"/>
    <mergeCell ref="A94:I94"/>
    <mergeCell ref="A76:I76"/>
    <mergeCell ref="A55:I55"/>
    <mergeCell ref="B34:E34"/>
    <mergeCell ref="B35:F35"/>
    <mergeCell ref="B30:G30"/>
    <mergeCell ref="A41:I41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48" orientation="landscape" r:id="rId1"/>
  <headerFooter alignWithMargins="0"/>
  <rowBreaks count="2" manualBreakCount="2">
    <brk id="36" max="16383" man="1"/>
    <brk id="75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</vt:lpstr>
      <vt:lpstr>'I. Фін план'!Заголовки_для_печати</vt:lpstr>
      <vt:lpstr>'I. Фін план'!Область_печати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2024-09-26T10:35:35Z</cp:lastPrinted>
  <dcterms:created xsi:type="dcterms:W3CDTF">2003-03-13T16:00:22Z</dcterms:created>
  <dcterms:modified xsi:type="dcterms:W3CDTF">2024-10-11T14:04:52Z</dcterms:modified>
</cp:coreProperties>
</file>